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3.xml" ContentType="application/vnd.openxmlformats-officedocument.spreadsheetml.pivotTable+xml"/>
  <Override PartName="/xl/pivotTables/pivotTable1.xml" ContentType="application/vnd.openxmlformats-officedocument.spreadsheetml.pivotTable+xml"/>
  <Override PartName="/xl/charts/chart2.xml" ContentType="application/vnd.openxmlformats-officedocument.drawingml.chart+xml"/>
  <Override PartName="/xl/pivotTables/pivotTable2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pivotCache/pivotCacheRecords3.xml" ContentType="application/vnd.openxmlformats-officedocument.spreadsheetml.pivotCacheRecords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hidePivotFieldList="1" defaultThemeVersion="124226"/>
  <bookViews>
    <workbookView xWindow="0" yWindow="60" windowWidth="19440" windowHeight="7995" activeTab="1"/>
  </bookViews>
  <sheets>
    <sheet name="Diagram" sheetId="4" r:id="rId1"/>
    <sheet name="Data" sheetId="1" r:id="rId2"/>
    <sheet name="Sheet3" sheetId="3" r:id="rId3"/>
  </sheets>
  <definedNames>
    <definedName name="_xlnm._FilterDatabase" localSheetId="1" hidden="1">Data!$B$2:$I$157</definedName>
  </definedNames>
  <calcPr calcId="125725"/>
  <pivotCaches>
    <pivotCache cacheId="0" r:id="rId4"/>
    <pivotCache cacheId="1" r:id="rId5"/>
    <pivotCache cacheId="2" r:id="rId6"/>
  </pivotCaches>
</workbook>
</file>

<file path=xl/calcChain.xml><?xml version="1.0" encoding="utf-8"?>
<calcChain xmlns="http://schemas.openxmlformats.org/spreadsheetml/2006/main">
  <c r="N43" i="1"/>
  <c r="D155" l="1"/>
  <c r="M18"/>
  <c r="M155" s="1"/>
  <c r="L155"/>
  <c r="N70"/>
  <c r="N101"/>
  <c r="N68"/>
  <c r="N91"/>
  <c r="N7"/>
  <c r="N102"/>
  <c r="N65"/>
  <c r="N3"/>
  <c r="N67"/>
  <c r="N8"/>
  <c r="N16"/>
  <c r="H4"/>
  <c r="H5"/>
  <c r="H6"/>
  <c r="I6" s="1"/>
  <c r="J6" s="1"/>
  <c r="H7"/>
  <c r="I7" s="1"/>
  <c r="J7" s="1"/>
  <c r="H8"/>
  <c r="H9"/>
  <c r="H10"/>
  <c r="H11"/>
  <c r="I11" s="1"/>
  <c r="J11" s="1"/>
  <c r="H12"/>
  <c r="H13"/>
  <c r="H14"/>
  <c r="I14" s="1"/>
  <c r="J14" s="1"/>
  <c r="H15"/>
  <c r="I15" s="1"/>
  <c r="J15" s="1"/>
  <c r="H16"/>
  <c r="H17"/>
  <c r="H18"/>
  <c r="I18" s="1"/>
  <c r="J18" s="1"/>
  <c r="H19"/>
  <c r="I19" s="1"/>
  <c r="J19" s="1"/>
  <c r="H20"/>
  <c r="H21"/>
  <c r="H22"/>
  <c r="I22" s="1"/>
  <c r="J22" s="1"/>
  <c r="H23"/>
  <c r="I23" s="1"/>
  <c r="J23" s="1"/>
  <c r="H24"/>
  <c r="I24" s="1"/>
  <c r="J24" s="1"/>
  <c r="H25"/>
  <c r="H26"/>
  <c r="I26" s="1"/>
  <c r="J26" s="1"/>
  <c r="H27"/>
  <c r="I27" s="1"/>
  <c r="J27" s="1"/>
  <c r="H28"/>
  <c r="H29"/>
  <c r="H30"/>
  <c r="I30" s="1"/>
  <c r="J30" s="1"/>
  <c r="H31"/>
  <c r="I31" s="1"/>
  <c r="J31" s="1"/>
  <c r="H32"/>
  <c r="H33"/>
  <c r="H34"/>
  <c r="I34" s="1"/>
  <c r="J34" s="1"/>
  <c r="H35"/>
  <c r="I35" s="1"/>
  <c r="J35" s="1"/>
  <c r="H36"/>
  <c r="H37"/>
  <c r="H38"/>
  <c r="I38" s="1"/>
  <c r="J38" s="1"/>
  <c r="H39"/>
  <c r="I39" s="1"/>
  <c r="J39" s="1"/>
  <c r="H40"/>
  <c r="I40" s="1"/>
  <c r="J40" s="1"/>
  <c r="H41"/>
  <c r="H42"/>
  <c r="I42" s="1"/>
  <c r="J42" s="1"/>
  <c r="H43"/>
  <c r="I43" s="1"/>
  <c r="J43" s="1"/>
  <c r="H44"/>
  <c r="H45"/>
  <c r="H46"/>
  <c r="I46" s="1"/>
  <c r="J46" s="1"/>
  <c r="H47"/>
  <c r="I47" s="1"/>
  <c r="J47" s="1"/>
  <c r="H48"/>
  <c r="H49"/>
  <c r="H50"/>
  <c r="I50" s="1"/>
  <c r="J50" s="1"/>
  <c r="H51"/>
  <c r="I51" s="1"/>
  <c r="J51" s="1"/>
  <c r="H52"/>
  <c r="H53"/>
  <c r="H54"/>
  <c r="I54" s="1"/>
  <c r="J54" s="1"/>
  <c r="H55"/>
  <c r="I55" s="1"/>
  <c r="J55" s="1"/>
  <c r="H56"/>
  <c r="I56" s="1"/>
  <c r="J56" s="1"/>
  <c r="H57"/>
  <c r="H58"/>
  <c r="I58" s="1"/>
  <c r="J58" s="1"/>
  <c r="H59"/>
  <c r="I59" s="1"/>
  <c r="J59" s="1"/>
  <c r="H60"/>
  <c r="H61"/>
  <c r="H62"/>
  <c r="I62" s="1"/>
  <c r="J62" s="1"/>
  <c r="H63"/>
  <c r="I63" s="1"/>
  <c r="J63" s="1"/>
  <c r="H64"/>
  <c r="H65"/>
  <c r="H66"/>
  <c r="I66" s="1"/>
  <c r="J66" s="1"/>
  <c r="H67"/>
  <c r="I67" s="1"/>
  <c r="J67" s="1"/>
  <c r="H68"/>
  <c r="H69"/>
  <c r="H70"/>
  <c r="I70" s="1"/>
  <c r="J70" s="1"/>
  <c r="H71"/>
  <c r="I71" s="1"/>
  <c r="J71" s="1"/>
  <c r="H72"/>
  <c r="I72" s="1"/>
  <c r="J72" s="1"/>
  <c r="H73"/>
  <c r="H74"/>
  <c r="I74" s="1"/>
  <c r="J74" s="1"/>
  <c r="H75"/>
  <c r="I75" s="1"/>
  <c r="J75" s="1"/>
  <c r="H76"/>
  <c r="H77"/>
  <c r="H78"/>
  <c r="I78" s="1"/>
  <c r="J78" s="1"/>
  <c r="H79"/>
  <c r="I79" s="1"/>
  <c r="J79" s="1"/>
  <c r="H80"/>
  <c r="H81"/>
  <c r="H82"/>
  <c r="I82" s="1"/>
  <c r="J82" s="1"/>
  <c r="H83"/>
  <c r="I83" s="1"/>
  <c r="J83" s="1"/>
  <c r="H84"/>
  <c r="H85"/>
  <c r="H86"/>
  <c r="I86" s="1"/>
  <c r="J86" s="1"/>
  <c r="H87"/>
  <c r="I87" s="1"/>
  <c r="J87" s="1"/>
  <c r="H88"/>
  <c r="I88" s="1"/>
  <c r="J88" s="1"/>
  <c r="H89"/>
  <c r="H90"/>
  <c r="I90" s="1"/>
  <c r="J90" s="1"/>
  <c r="H91"/>
  <c r="I91" s="1"/>
  <c r="J91" s="1"/>
  <c r="H92"/>
  <c r="H93"/>
  <c r="H94"/>
  <c r="I94" s="1"/>
  <c r="J94" s="1"/>
  <c r="H95"/>
  <c r="I95" s="1"/>
  <c r="J95" s="1"/>
  <c r="H96"/>
  <c r="H97"/>
  <c r="H98"/>
  <c r="I98" s="1"/>
  <c r="J98" s="1"/>
  <c r="H99"/>
  <c r="I99" s="1"/>
  <c r="J99" s="1"/>
  <c r="H100"/>
  <c r="H101"/>
  <c r="H102"/>
  <c r="I102" s="1"/>
  <c r="J102" s="1"/>
  <c r="H103"/>
  <c r="I103" s="1"/>
  <c r="J103" s="1"/>
  <c r="H104"/>
  <c r="I104" s="1"/>
  <c r="J104" s="1"/>
  <c r="H105"/>
  <c r="H106"/>
  <c r="I106" s="1"/>
  <c r="J106" s="1"/>
  <c r="H107"/>
  <c r="I107" s="1"/>
  <c r="J107" s="1"/>
  <c r="H108"/>
  <c r="H109"/>
  <c r="H110"/>
  <c r="I110" s="1"/>
  <c r="J110" s="1"/>
  <c r="H111"/>
  <c r="I111" s="1"/>
  <c r="J111" s="1"/>
  <c r="H112"/>
  <c r="H113"/>
  <c r="H114"/>
  <c r="I114" s="1"/>
  <c r="J114" s="1"/>
  <c r="H115"/>
  <c r="I115" s="1"/>
  <c r="J115" s="1"/>
  <c r="H116"/>
  <c r="H117"/>
  <c r="H118"/>
  <c r="I118" s="1"/>
  <c r="J118" s="1"/>
  <c r="H119"/>
  <c r="I119" s="1"/>
  <c r="J119" s="1"/>
  <c r="H120"/>
  <c r="I120" s="1"/>
  <c r="J120" s="1"/>
  <c r="H121"/>
  <c r="H122"/>
  <c r="I122" s="1"/>
  <c r="J122" s="1"/>
  <c r="H123"/>
  <c r="I123" s="1"/>
  <c r="J123" s="1"/>
  <c r="H124"/>
  <c r="H125"/>
  <c r="H126"/>
  <c r="I126" s="1"/>
  <c r="J126" s="1"/>
  <c r="H127"/>
  <c r="I127" s="1"/>
  <c r="J127" s="1"/>
  <c r="H128"/>
  <c r="H129"/>
  <c r="H130"/>
  <c r="I130" s="1"/>
  <c r="J130" s="1"/>
  <c r="H131"/>
  <c r="I131" s="1"/>
  <c r="J131" s="1"/>
  <c r="H132"/>
  <c r="H133"/>
  <c r="H134"/>
  <c r="I134" s="1"/>
  <c r="J134" s="1"/>
  <c r="H135"/>
  <c r="I135" s="1"/>
  <c r="J135" s="1"/>
  <c r="H136"/>
  <c r="I136" s="1"/>
  <c r="J136" s="1"/>
  <c r="H137"/>
  <c r="H138"/>
  <c r="I138" s="1"/>
  <c r="J138" s="1"/>
  <c r="H139"/>
  <c r="I139" s="1"/>
  <c r="J139" s="1"/>
  <c r="H140"/>
  <c r="H141"/>
  <c r="H142"/>
  <c r="I142" s="1"/>
  <c r="J142" s="1"/>
  <c r="H143"/>
  <c r="I143" s="1"/>
  <c r="J143" s="1"/>
  <c r="H144"/>
  <c r="H145"/>
  <c r="H146"/>
  <c r="I146" s="1"/>
  <c r="J146" s="1"/>
  <c r="H147"/>
  <c r="I147" s="1"/>
  <c r="J147" s="1"/>
  <c r="H148"/>
  <c r="H149"/>
  <c r="H150"/>
  <c r="I150" s="1"/>
  <c r="J150" s="1"/>
  <c r="H151"/>
  <c r="I151" s="1"/>
  <c r="J151" s="1"/>
  <c r="H152"/>
  <c r="I152" s="1"/>
  <c r="J152" s="1"/>
  <c r="H3"/>
  <c r="I3" s="1"/>
  <c r="E155"/>
  <c r="N18" l="1"/>
  <c r="N155"/>
  <c r="I148"/>
  <c r="J148" s="1"/>
  <c r="I144"/>
  <c r="J144" s="1"/>
  <c r="I140"/>
  <c r="J140" s="1"/>
  <c r="I132"/>
  <c r="J132" s="1"/>
  <c r="I128"/>
  <c r="J128" s="1"/>
  <c r="I124"/>
  <c r="J124" s="1"/>
  <c r="I116"/>
  <c r="J116" s="1"/>
  <c r="I112"/>
  <c r="J112" s="1"/>
  <c r="I108"/>
  <c r="J108" s="1"/>
  <c r="I100"/>
  <c r="J100" s="1"/>
  <c r="I96"/>
  <c r="J96" s="1"/>
  <c r="I92"/>
  <c r="J92" s="1"/>
  <c r="I84"/>
  <c r="J84" s="1"/>
  <c r="I80"/>
  <c r="J80" s="1"/>
  <c r="I76"/>
  <c r="J76" s="1"/>
  <c r="I68"/>
  <c r="J68" s="1"/>
  <c r="I64"/>
  <c r="J64" s="1"/>
  <c r="I60"/>
  <c r="J60" s="1"/>
  <c r="I52"/>
  <c r="J52" s="1"/>
  <c r="I48"/>
  <c r="J48" s="1"/>
  <c r="I44"/>
  <c r="J44" s="1"/>
  <c r="I36"/>
  <c r="J36" s="1"/>
  <c r="I32"/>
  <c r="J32" s="1"/>
  <c r="I28"/>
  <c r="J28" s="1"/>
  <c r="I20"/>
  <c r="J20" s="1"/>
  <c r="I16"/>
  <c r="J16" s="1"/>
  <c r="I12"/>
  <c r="J12" s="1"/>
  <c r="I10"/>
  <c r="J10" s="1"/>
  <c r="I8"/>
  <c r="J8" s="1"/>
  <c r="I4"/>
  <c r="J4" s="1"/>
  <c r="I149"/>
  <c r="J149" s="1"/>
  <c r="I145"/>
  <c r="J145" s="1"/>
  <c r="I141"/>
  <c r="J141" s="1"/>
  <c r="I137"/>
  <c r="J137" s="1"/>
  <c r="I133"/>
  <c r="J133" s="1"/>
  <c r="I129"/>
  <c r="J129" s="1"/>
  <c r="I125"/>
  <c r="J125" s="1"/>
  <c r="I121"/>
  <c r="J121" s="1"/>
  <c r="I117"/>
  <c r="J117" s="1"/>
  <c r="I113"/>
  <c r="J113" s="1"/>
  <c r="I109"/>
  <c r="J109" s="1"/>
  <c r="I105"/>
  <c r="J105" s="1"/>
  <c r="I101"/>
  <c r="J101" s="1"/>
  <c r="I97"/>
  <c r="J97" s="1"/>
  <c r="I93"/>
  <c r="J93" s="1"/>
  <c r="I89"/>
  <c r="J89" s="1"/>
  <c r="I85"/>
  <c r="J85" s="1"/>
  <c r="I81"/>
  <c r="J81" s="1"/>
  <c r="I77"/>
  <c r="J77" s="1"/>
  <c r="I73"/>
  <c r="J73" s="1"/>
  <c r="I69"/>
  <c r="J69" s="1"/>
  <c r="I65"/>
  <c r="J65" s="1"/>
  <c r="I61"/>
  <c r="J61" s="1"/>
  <c r="I57"/>
  <c r="J57" s="1"/>
  <c r="I53"/>
  <c r="J53" s="1"/>
  <c r="I49"/>
  <c r="J49" s="1"/>
  <c r="I45"/>
  <c r="J45" s="1"/>
  <c r="I41"/>
  <c r="J41" s="1"/>
  <c r="I37"/>
  <c r="J37" s="1"/>
  <c r="I33"/>
  <c r="J33" s="1"/>
  <c r="I29"/>
  <c r="J29" s="1"/>
  <c r="I25"/>
  <c r="J25" s="1"/>
  <c r="I21"/>
  <c r="J21" s="1"/>
  <c r="I17"/>
  <c r="J17" s="1"/>
  <c r="I13"/>
  <c r="J13" s="1"/>
  <c r="I9"/>
  <c r="J9" s="1"/>
  <c r="I5"/>
  <c r="J5" s="1"/>
  <c r="F158"/>
  <c r="J3" l="1"/>
</calcChain>
</file>

<file path=xl/sharedStrings.xml><?xml version="1.0" encoding="utf-8"?>
<sst xmlns="http://schemas.openxmlformats.org/spreadsheetml/2006/main" count="217" uniqueCount="79">
  <si>
    <t xml:space="preserve">Namn </t>
  </si>
  <si>
    <t>Socken</t>
  </si>
  <si>
    <t>P</t>
  </si>
  <si>
    <t>S</t>
  </si>
  <si>
    <t>Rensning</t>
  </si>
  <si>
    <t>Inventering</t>
  </si>
  <si>
    <t>Dagar</t>
  </si>
  <si>
    <t>Älgar</t>
  </si>
  <si>
    <t>Antal rutor</t>
  </si>
  <si>
    <t>Antal högar</t>
  </si>
  <si>
    <t>Humla</t>
  </si>
  <si>
    <t>Pockås</t>
  </si>
  <si>
    <t>Dalbohemmet</t>
  </si>
  <si>
    <t>Kölaby</t>
  </si>
  <si>
    <t>Göpåsen</t>
  </si>
  <si>
    <t>Skärum</t>
  </si>
  <si>
    <t>Hallabo</t>
  </si>
  <si>
    <t>Blidsberg</t>
  </si>
  <si>
    <t>Skogslund</t>
  </si>
  <si>
    <t>Kyrkeryd-Brängesås</t>
  </si>
  <si>
    <t>Kölingared</t>
  </si>
  <si>
    <t>Torvmossen</t>
  </si>
  <si>
    <t>Brattelid</t>
  </si>
  <si>
    <t>Kila</t>
  </si>
  <si>
    <t>Tumarp</t>
  </si>
  <si>
    <t>Slätten</t>
  </si>
  <si>
    <t>Granberg</t>
  </si>
  <si>
    <t>Äspebacken</t>
  </si>
  <si>
    <t>Dalums egendom</t>
  </si>
  <si>
    <t>Dalum</t>
  </si>
  <si>
    <t>Årås 1</t>
  </si>
  <si>
    <t>Valshalla</t>
  </si>
  <si>
    <t>Stockared</t>
  </si>
  <si>
    <t>Vinsarp</t>
  </si>
  <si>
    <t>Torpa</t>
  </si>
  <si>
    <t>Vållered</t>
  </si>
  <si>
    <t>Matsaruder</t>
  </si>
  <si>
    <t>Bäckanäs</t>
  </si>
  <si>
    <t>Brängesås</t>
  </si>
  <si>
    <t>Kinnared</t>
  </si>
  <si>
    <t>Hössna</t>
  </si>
  <si>
    <t>Hornsås</t>
  </si>
  <si>
    <t>Hjälmsered</t>
  </si>
  <si>
    <t>Gullered</t>
  </si>
  <si>
    <t>Strängsered</t>
  </si>
  <si>
    <t>Ulricehamn</t>
  </si>
  <si>
    <t>Kronoparken</t>
  </si>
  <si>
    <t>Liared</t>
  </si>
  <si>
    <t>Hede</t>
  </si>
  <si>
    <t>Fränarp</t>
  </si>
  <si>
    <t>Timmele</t>
  </si>
  <si>
    <t>84-23-05</t>
  </si>
  <si>
    <t>Knätte</t>
  </si>
  <si>
    <t>Gudebo</t>
  </si>
  <si>
    <t>Lindås</t>
  </si>
  <si>
    <t>Brunsered</t>
  </si>
  <si>
    <t>Östra</t>
  </si>
  <si>
    <t>84-23-63</t>
  </si>
  <si>
    <t>Ruskås</t>
  </si>
  <si>
    <t>Höghults</t>
  </si>
  <si>
    <t>Älgar / 1000 H</t>
  </si>
  <si>
    <t>D</t>
  </si>
  <si>
    <t>T</t>
  </si>
  <si>
    <t>Average of Älgar2</t>
  </si>
  <si>
    <t>Högar/dygn</t>
  </si>
  <si>
    <t>Inventerade rutor</t>
  </si>
  <si>
    <t>%</t>
  </si>
  <si>
    <t>Tilldelade rutor</t>
  </si>
  <si>
    <t>Summa av %</t>
  </si>
  <si>
    <t>=Spillningshögar</t>
  </si>
  <si>
    <t>=Antalrutor</t>
  </si>
  <si>
    <t>=Spillningshögar per dygn</t>
  </si>
  <si>
    <t>=Längd i dagar</t>
  </si>
  <si>
    <t>Row Labels</t>
  </si>
  <si>
    <t>(blank)</t>
  </si>
  <si>
    <t>Grand Total</t>
  </si>
  <si>
    <t>Böne</t>
  </si>
  <si>
    <t>Lundby</t>
  </si>
  <si>
    <t>Brostorp</t>
  </si>
</sst>
</file>

<file path=xl/styles.xml><?xml version="1.0" encoding="utf-8"?>
<styleSheet xmlns="http://schemas.openxmlformats.org/spreadsheetml/2006/main">
  <numFmts count="2">
    <numFmt numFmtId="164" formatCode="yyyy/mm/dd;@"/>
    <numFmt numFmtId="165" formatCode="0.0%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indexed="8"/>
      </right>
      <top style="thin">
        <color indexed="65"/>
      </top>
      <bottom/>
      <diagonal/>
    </border>
    <border>
      <left style="thin">
        <color indexed="8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 style="thin">
        <color indexed="8"/>
      </right>
      <top style="thin">
        <color indexed="65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 applyProtection="1">
      <alignment horizontal="left"/>
      <protection locked="0"/>
    </xf>
    <xf numFmtId="164" fontId="2" fillId="0" borderId="1" xfId="0" applyNumberFormat="1" applyFont="1" applyBorder="1" applyAlignment="1" applyProtection="1">
      <alignment horizontal="center"/>
      <protection locked="0"/>
    </xf>
    <xf numFmtId="0" fontId="2" fillId="0" borderId="0" xfId="0" applyFont="1" applyBorder="1" applyProtection="1">
      <protection locked="0"/>
    </xf>
    <xf numFmtId="0" fontId="0" fillId="0" borderId="0" xfId="0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" fillId="0" borderId="1" xfId="0" applyFont="1" applyBorder="1" applyAlignment="1" applyProtection="1">
      <alignment horizontal="center"/>
      <protection locked="0"/>
    </xf>
    <xf numFmtId="0" fontId="1" fillId="0" borderId="0" xfId="0" applyFont="1"/>
    <xf numFmtId="165" fontId="0" fillId="0" borderId="0" xfId="0" applyNumberFormat="1"/>
    <xf numFmtId="0" fontId="2" fillId="0" borderId="0" xfId="0" applyFont="1" applyBorder="1" applyAlignment="1" applyProtection="1">
      <alignment horizontal="center"/>
      <protection locked="0"/>
    </xf>
    <xf numFmtId="164" fontId="2" fillId="0" borderId="0" xfId="0" applyNumberFormat="1" applyFont="1" applyBorder="1" applyAlignment="1" applyProtection="1">
      <alignment horizontal="center"/>
      <protection locked="0"/>
    </xf>
    <xf numFmtId="0" fontId="0" fillId="0" borderId="0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0" fontId="0" fillId="0" borderId="0" xfId="0" applyNumberFormat="1"/>
    <xf numFmtId="0" fontId="0" fillId="0" borderId="2" xfId="0" applyBorder="1"/>
    <xf numFmtId="0" fontId="0" fillId="0" borderId="6" xfId="0" applyBorder="1"/>
    <xf numFmtId="0" fontId="0" fillId="0" borderId="7" xfId="0" applyBorder="1"/>
    <xf numFmtId="10" fontId="0" fillId="0" borderId="8" xfId="0" applyNumberFormat="1" applyBorder="1"/>
    <xf numFmtId="165" fontId="0" fillId="0" borderId="2" xfId="0" applyNumberForma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2" borderId="18" xfId="0" applyFill="1" applyBorder="1" applyAlignment="1">
      <alignment horizontal="left"/>
    </xf>
    <xf numFmtId="0" fontId="0" fillId="2" borderId="19" xfId="0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2" borderId="22" xfId="0" applyFill="1" applyBorder="1" applyAlignment="1">
      <alignment horizontal="right"/>
    </xf>
    <xf numFmtId="49" fontId="0" fillId="2" borderId="23" xfId="0" applyNumberFormat="1" applyFill="1" applyBorder="1"/>
    <xf numFmtId="0" fontId="0" fillId="2" borderId="24" xfId="0" applyFill="1" applyBorder="1"/>
    <xf numFmtId="0" fontId="0" fillId="2" borderId="25" xfId="0" applyFill="1" applyBorder="1" applyAlignment="1">
      <alignment horizontal="right"/>
    </xf>
    <xf numFmtId="49" fontId="0" fillId="2" borderId="0" xfId="0" applyNumberFormat="1" applyFill="1" applyBorder="1"/>
    <xf numFmtId="0" fontId="0" fillId="2" borderId="26" xfId="0" applyFill="1" applyBorder="1"/>
    <xf numFmtId="0" fontId="0" fillId="2" borderId="27" xfId="0" applyFill="1" applyBorder="1" applyAlignment="1">
      <alignment horizontal="right"/>
    </xf>
    <xf numFmtId="49" fontId="0" fillId="2" borderId="28" xfId="0" applyNumberFormat="1" applyFill="1" applyBorder="1"/>
    <xf numFmtId="0" fontId="0" fillId="2" borderId="29" xfId="0" applyFill="1" applyBorder="1"/>
    <xf numFmtId="2" fontId="0" fillId="0" borderId="3" xfId="0" applyNumberFormat="1" applyBorder="1"/>
  </cellXfs>
  <cellStyles count="1">
    <cellStyle name="Normal" xfId="0" builtinId="0"/>
  </cellStyles>
  <dxfs count="1">
    <dxf>
      <numFmt numFmtId="14" formatCode="0.0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3.xml"/><Relationship Id="rId5" Type="http://schemas.openxmlformats.org/officeDocument/2006/relationships/pivotCacheDefinition" Target="pivotCache/pivotCacheDefinition2.xml"/><Relationship Id="rId10" Type="http://schemas.openxmlformats.org/officeDocument/2006/relationships/calcChain" Target="calcChain.xml"/><Relationship Id="rId4" Type="http://schemas.openxmlformats.org/officeDocument/2006/relationships/pivotCacheDefinition" Target="pivotCache/pivotCacheDefinition1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pivotSource>
    <c:name>[Spillnings inventering med sockenindelning 2014-2015.xlsx]Diagram!Pivottabell3</c:name>
    <c:fmtId val="0"/>
  </c:pivotSource>
  <c:chart>
    <c:title>
      <c:tx>
        <c:rich>
          <a:bodyPr/>
          <a:lstStyle/>
          <a:p>
            <a:pPr>
              <a:defRPr/>
            </a:pPr>
            <a:r>
              <a:rPr lang="en-US"/>
              <a:t>Utnyttjande grad / Socken</a:t>
            </a:r>
          </a:p>
        </c:rich>
      </c:tx>
      <c:layout/>
    </c:title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barChart>
        <c:barDir val="col"/>
        <c:grouping val="clustered"/>
        <c:ser>
          <c:idx val="0"/>
          <c:order val="0"/>
          <c:tx>
            <c:strRef>
              <c:f>Diagram!$B$1</c:f>
              <c:strCache>
                <c:ptCount val="1"/>
                <c:pt idx="0">
                  <c:v>Total</c:v>
                </c:pt>
              </c:strCache>
            </c:strRef>
          </c:tx>
          <c:cat>
            <c:strRef>
              <c:f>Diagram!$A$2:$A$17</c:f>
              <c:strCache>
                <c:ptCount val="15"/>
                <c:pt idx="0">
                  <c:v>Blidsberg</c:v>
                </c:pt>
                <c:pt idx="1">
                  <c:v>Dalum</c:v>
                </c:pt>
                <c:pt idx="2">
                  <c:v>Gullered</c:v>
                </c:pt>
                <c:pt idx="3">
                  <c:v>Humla</c:v>
                </c:pt>
                <c:pt idx="4">
                  <c:v>Hössna</c:v>
                </c:pt>
                <c:pt idx="5">
                  <c:v>Knätte</c:v>
                </c:pt>
                <c:pt idx="6">
                  <c:v>Kölaby</c:v>
                </c:pt>
                <c:pt idx="7">
                  <c:v>Kölingared</c:v>
                </c:pt>
                <c:pt idx="8">
                  <c:v>Liared</c:v>
                </c:pt>
                <c:pt idx="9">
                  <c:v>Strängsered</c:v>
                </c:pt>
                <c:pt idx="10">
                  <c:v>Timmele</c:v>
                </c:pt>
                <c:pt idx="11">
                  <c:v>Ulricehamn</c:v>
                </c:pt>
                <c:pt idx="12">
                  <c:v>(blank)</c:v>
                </c:pt>
                <c:pt idx="13">
                  <c:v>Lundby</c:v>
                </c:pt>
                <c:pt idx="14">
                  <c:v>Böne</c:v>
                </c:pt>
              </c:strCache>
            </c:strRef>
          </c:cat>
          <c:val>
            <c:numRef>
              <c:f>Diagram!$B$2:$B$17</c:f>
              <c:numCache>
                <c:formatCode>0.00%</c:formatCode>
                <c:ptCount val="15"/>
                <c:pt idx="0">
                  <c:v>0.42857142857142855</c:v>
                </c:pt>
                <c:pt idx="1">
                  <c:v>1</c:v>
                </c:pt>
                <c:pt idx="2">
                  <c:v>0.8</c:v>
                </c:pt>
                <c:pt idx="3">
                  <c:v>0.66666666666666663</c:v>
                </c:pt>
                <c:pt idx="4">
                  <c:v>0.5</c:v>
                </c:pt>
                <c:pt idx="5">
                  <c:v>0.83333333333333337</c:v>
                </c:pt>
                <c:pt idx="6">
                  <c:v>1</c:v>
                </c:pt>
                <c:pt idx="7">
                  <c:v>0.8</c:v>
                </c:pt>
                <c:pt idx="8">
                  <c:v>0.7142857142857143</c:v>
                </c:pt>
                <c:pt idx="9">
                  <c:v>0.65</c:v>
                </c:pt>
                <c:pt idx="10">
                  <c:v>0.5</c:v>
                </c:pt>
                <c:pt idx="11">
                  <c:v>0.25</c:v>
                </c:pt>
                <c:pt idx="14">
                  <c:v>0.4</c:v>
                </c:pt>
              </c:numCache>
            </c:numRef>
          </c:val>
        </c:ser>
        <c:axId val="93791744"/>
        <c:axId val="93793280"/>
      </c:barChart>
      <c:catAx>
        <c:axId val="93791744"/>
        <c:scaling>
          <c:orientation val="minMax"/>
        </c:scaling>
        <c:axPos val="b"/>
        <c:tickLblPos val="nextTo"/>
        <c:crossAx val="93793280"/>
        <c:crosses val="autoZero"/>
        <c:auto val="1"/>
        <c:lblAlgn val="ctr"/>
        <c:lblOffset val="100"/>
      </c:catAx>
      <c:valAx>
        <c:axId val="93793280"/>
        <c:scaling>
          <c:orientation val="minMax"/>
        </c:scaling>
        <c:axPos val="l"/>
        <c:majorGridlines/>
        <c:numFmt formatCode="0.00%" sourceLinked="1"/>
        <c:tickLblPos val="nextTo"/>
        <c:crossAx val="9379174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pivotSource>
    <c:name>[Spillnings inventering med sockenindelning 2014-2015.xlsx]Data!PivotTable1</c:name>
    <c:fmtId val="2"/>
  </c:pivotSource>
  <c:chart>
    <c:title>
      <c:tx>
        <c:rich>
          <a:bodyPr/>
          <a:lstStyle/>
          <a:p>
            <a:pPr>
              <a:defRPr/>
            </a:pPr>
            <a:r>
              <a:rPr lang="en-US"/>
              <a:t>Älgar / 1000 H</a:t>
            </a:r>
          </a:p>
        </c:rich>
      </c:tx>
      <c:layout/>
    </c:title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</c:pivotFmts>
    <c:plotArea>
      <c:layout>
        <c:manualLayout>
          <c:layoutTarget val="inner"/>
          <c:xMode val="edge"/>
          <c:yMode val="edge"/>
          <c:x val="5.4831005099774156E-2"/>
          <c:y val="0.11555348540330278"/>
          <c:w val="0.8561477134393064"/>
          <c:h val="0.63331234229380051"/>
        </c:manualLayout>
      </c:layout>
      <c:barChart>
        <c:barDir val="col"/>
        <c:grouping val="clustered"/>
        <c:ser>
          <c:idx val="0"/>
          <c:order val="0"/>
          <c:tx>
            <c:strRef>
              <c:f>Data!$S$8</c:f>
              <c:strCache>
                <c:ptCount val="1"/>
                <c:pt idx="0">
                  <c:v>Total</c:v>
                </c:pt>
              </c:strCache>
            </c:strRef>
          </c:tx>
          <c:cat>
            <c:strRef>
              <c:f>Data!$R$9:$R$23</c:f>
              <c:strCache>
                <c:ptCount val="14"/>
                <c:pt idx="0">
                  <c:v>Blidsberg</c:v>
                </c:pt>
                <c:pt idx="1">
                  <c:v>Dalum</c:v>
                </c:pt>
                <c:pt idx="2">
                  <c:v>Gullered</c:v>
                </c:pt>
                <c:pt idx="3">
                  <c:v>Humla</c:v>
                </c:pt>
                <c:pt idx="4">
                  <c:v>Hössna</c:v>
                </c:pt>
                <c:pt idx="5">
                  <c:v>Knätte</c:v>
                </c:pt>
                <c:pt idx="6">
                  <c:v>Kölaby</c:v>
                </c:pt>
                <c:pt idx="7">
                  <c:v>Kölingared</c:v>
                </c:pt>
                <c:pt idx="8">
                  <c:v>Liared</c:v>
                </c:pt>
                <c:pt idx="9">
                  <c:v>Strängsered</c:v>
                </c:pt>
                <c:pt idx="10">
                  <c:v>Timmele</c:v>
                </c:pt>
                <c:pt idx="11">
                  <c:v>Ulricehamn</c:v>
                </c:pt>
                <c:pt idx="12">
                  <c:v>(blank)</c:v>
                </c:pt>
                <c:pt idx="13">
                  <c:v>Böne</c:v>
                </c:pt>
              </c:strCache>
            </c:strRef>
          </c:cat>
          <c:val>
            <c:numRef>
              <c:f>Data!$S$9:$S$23</c:f>
              <c:numCache>
                <c:formatCode>General</c:formatCode>
                <c:ptCount val="14"/>
                <c:pt idx="0">
                  <c:v>6.8456850074533513</c:v>
                </c:pt>
                <c:pt idx="1">
                  <c:v>8.0083579888019365</c:v>
                </c:pt>
                <c:pt idx="2">
                  <c:v>9.9061717539437169</c:v>
                </c:pt>
                <c:pt idx="3">
                  <c:v>4.8237757431897874</c:v>
                </c:pt>
                <c:pt idx="4">
                  <c:v>8.2544987814641448</c:v>
                </c:pt>
                <c:pt idx="5">
                  <c:v>3.5962242844602827</c:v>
                </c:pt>
                <c:pt idx="6">
                  <c:v>6.7437555658465689</c:v>
                </c:pt>
                <c:pt idx="7">
                  <c:v>5.0508708682885048</c:v>
                </c:pt>
                <c:pt idx="8">
                  <c:v>10.667011187587701</c:v>
                </c:pt>
                <c:pt idx="9">
                  <c:v>5.5599701714754222</c:v>
                </c:pt>
                <c:pt idx="10">
                  <c:v>11.12524020261465</c:v>
                </c:pt>
                <c:pt idx="11">
                  <c:v>1.3786764705882353</c:v>
                </c:pt>
                <c:pt idx="12">
                  <c:v>#N/A</c:v>
                </c:pt>
                <c:pt idx="13">
                  <c:v>16.019479687299757</c:v>
                </c:pt>
              </c:numCache>
            </c:numRef>
          </c:val>
        </c:ser>
        <c:axId val="93826048"/>
        <c:axId val="93844224"/>
      </c:barChart>
      <c:catAx>
        <c:axId val="93826048"/>
        <c:scaling>
          <c:orientation val="minMax"/>
        </c:scaling>
        <c:axPos val="b"/>
        <c:tickLblPos val="nextTo"/>
        <c:crossAx val="93844224"/>
        <c:crosses val="autoZero"/>
        <c:auto val="1"/>
        <c:lblAlgn val="ctr"/>
        <c:lblOffset val="100"/>
      </c:catAx>
      <c:valAx>
        <c:axId val="93844224"/>
        <c:scaling>
          <c:orientation val="minMax"/>
        </c:scaling>
        <c:axPos val="l"/>
        <c:majorGridlines/>
        <c:numFmt formatCode="General" sourceLinked="1"/>
        <c:tickLblPos val="nextTo"/>
        <c:crossAx val="9382604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409575</xdr:colOff>
      <xdr:row>25</xdr:row>
      <xdr:rowOff>28574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29</xdr:row>
      <xdr:rowOff>28574</xdr:rowOff>
    </xdr:from>
    <xdr:to>
      <xdr:col>11</xdr:col>
      <xdr:colOff>428624</xdr:colOff>
      <xdr:row>53</xdr:row>
      <xdr:rowOff>28575</xdr:rowOff>
    </xdr:to>
    <xdr:graphicFrame macro="">
      <xdr:nvGraphicFramePr>
        <xdr:cNvPr id="3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appa" refreshedDate="42120.876503009262" createdVersion="3" refreshedVersion="3" minRefreshableVersion="3" recordCount="149">
  <cacheSource type="worksheet">
    <worksheetSource ref="C3:N152" sheet="Data"/>
  </cacheSource>
  <cacheFields count="12">
    <cacheField name="Humla" numFmtId="0">
      <sharedItems containsBlank="1"/>
    </cacheField>
    <cacheField name="33" numFmtId="0">
      <sharedItems containsString="0" containsBlank="1" containsNumber="1" containsInteger="1" minValue="3" maxValue="40"/>
    </cacheField>
    <cacheField name="5" numFmtId="0">
      <sharedItems containsString="0" containsBlank="1" containsNumber="1" containsInteger="1" minValue="0" maxValue="28"/>
    </cacheField>
    <cacheField name="2014-10-01" numFmtId="164">
      <sharedItems containsNonDate="0" containsDate="1" containsString="0" containsBlank="1" minDate="2014-09-25T00:00:00" maxDate="2014-12-12T00:00:00"/>
    </cacheField>
    <cacheField name="2015-04-17" numFmtId="164">
      <sharedItems containsNonDate="0" containsDate="1" containsString="0" containsBlank="1" minDate="2015-03-20T00:00:00" maxDate="2015-04-20T00:00:00"/>
    </cacheField>
    <cacheField name="198" numFmtId="0">
      <sharedItems containsSemiMixedTypes="0" containsString="0" containsNumber="1" containsInteger="1" minValue="0" maxValue="195"/>
    </cacheField>
    <cacheField name="4,5013414" numFmtId="0">
      <sharedItems containsMixedTypes="1" containsNumber="1" minValue="0" maxValue="32.679738562091501"/>
    </cacheField>
    <cacheField name="4,50134142" numFmtId="0">
      <sharedItems containsMixedTypes="1" containsNumber="1" minValue="0" maxValue="32.679738562091501"/>
    </cacheField>
    <cacheField name="17" numFmtId="0">
      <sharedItems containsSemiMixedTypes="0" containsString="0" containsNumber="1" containsInteger="1" minValue="17" maxValue="17"/>
    </cacheField>
    <cacheField name="4" numFmtId="0">
      <sharedItems containsString="0" containsBlank="1" containsNumber="1" containsInteger="1" minValue="2" maxValue="13"/>
    </cacheField>
    <cacheField name="6" numFmtId="0">
      <sharedItems containsString="0" containsBlank="1" containsNumber="1" containsInteger="1" minValue="6" maxValue="21"/>
    </cacheField>
    <cacheField name="66,7%" numFmtId="165">
      <sharedItems containsString="0" containsBlank="1" containsNumber="1" minValue="0.16666666666666666" maxValue="1"/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johan.melander" refreshedDate="42130.514842129633" createdVersion="3" refreshedVersion="3" minRefreshableVersion="3" recordCount="150">
  <cacheSource type="worksheet">
    <worksheetSource ref="B2:N152" sheet="Data"/>
  </cacheSource>
  <cacheFields count="13">
    <cacheField name="Namn " numFmtId="0">
      <sharedItems containsBlank="1"/>
    </cacheField>
    <cacheField name="Socken" numFmtId="0">
      <sharedItems containsBlank="1" count="15">
        <s v="Humla"/>
        <s v="Lundby"/>
        <s v="Kölaby"/>
        <s v="Dalum"/>
        <m/>
        <s v="Blidsberg"/>
        <s v="Kölingared"/>
        <s v="Böne"/>
        <s v="Hössna"/>
        <s v="Gullered"/>
        <s v="Strängsered"/>
        <s v="Ulricehamn"/>
        <s v="Liared"/>
        <s v="Timmele"/>
        <s v="Knätte"/>
      </sharedItems>
    </cacheField>
    <cacheField name="P" numFmtId="0">
      <sharedItems containsString="0" containsBlank="1" containsNumber="1" containsInteger="1" minValue="3" maxValue="40"/>
    </cacheField>
    <cacheField name="S" numFmtId="0">
      <sharedItems containsString="0" containsBlank="1" containsNumber="1" containsInteger="1" minValue="0" maxValue="28"/>
    </cacheField>
    <cacheField name="Rensning" numFmtId="164">
      <sharedItems containsNonDate="0" containsDate="1" containsString="0" containsBlank="1" minDate="2014-09-25T00:00:00" maxDate="2014-12-12T00:00:00"/>
    </cacheField>
    <cacheField name="Inventering" numFmtId="164">
      <sharedItems containsNonDate="0" containsDate="1" containsString="0" containsBlank="1" minDate="2015-03-20T00:00:00" maxDate="2015-04-21T00:00:00"/>
    </cacheField>
    <cacheField name="Dagar" numFmtId="0">
      <sharedItems containsSemiMixedTypes="0" containsString="0" containsNumber="1" containsInteger="1" minValue="0" maxValue="198"/>
    </cacheField>
    <cacheField name="Älgar" numFmtId="0">
      <sharedItems containsMixedTypes="1" containsNumber="1" minValue="0" maxValue="32.679738562091501"/>
    </cacheField>
    <cacheField name="Älgar2" numFmtId="0">
      <sharedItems containsMixedTypes="1" containsNumber="1" minValue="0" maxValue="32.679738562091501"/>
    </cacheField>
    <cacheField name="Högar/dygn" numFmtId="0">
      <sharedItems containsSemiMixedTypes="0" containsString="0" containsNumber="1" containsInteger="1" minValue="17" maxValue="17"/>
    </cacheField>
    <cacheField name="Inventerade rutor" numFmtId="0">
      <sharedItems containsString="0" containsBlank="1" containsNumber="1" containsInteger="1" minValue="2" maxValue="13"/>
    </cacheField>
    <cacheField name="Tilldelade rutor" numFmtId="0">
      <sharedItems containsString="0" containsBlank="1" containsNumber="1" containsInteger="1" minValue="5" maxValue="20"/>
    </cacheField>
    <cacheField name="%" numFmtId="165">
      <sharedItems containsString="0" containsBlank="1" containsNumber="1" minValue="0.25" maxValue="1"/>
    </cacheField>
  </cacheFields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johan.melander" refreshedDate="42130.515698495372" createdVersion="3" refreshedVersion="3" minRefreshableVersion="3" recordCount="150">
  <cacheSource type="worksheet">
    <worksheetSource ref="C2:J152" sheet="Data"/>
  </cacheSource>
  <cacheFields count="8">
    <cacheField name="Socken" numFmtId="0">
      <sharedItems containsBlank="1" count="15">
        <s v="Humla"/>
        <s v="Kölaby"/>
        <s v="Dalum"/>
        <m/>
        <s v="Blidsberg"/>
        <s v="Kölingared"/>
        <s v="Böne"/>
        <s v="Hössna"/>
        <s v="Gullered"/>
        <s v="Strängsered"/>
        <s v="Ulricehamn"/>
        <s v="Liared"/>
        <s v="Timmele"/>
        <s v="Knätte"/>
        <s v="Lundby" u="1"/>
      </sharedItems>
    </cacheField>
    <cacheField name="P" numFmtId="0">
      <sharedItems containsString="0" containsBlank="1" containsNumber="1" containsInteger="1" minValue="3" maxValue="40"/>
    </cacheField>
    <cacheField name="S" numFmtId="0">
      <sharedItems containsString="0" containsBlank="1" containsNumber="1" containsInteger="1" minValue="0" maxValue="28"/>
    </cacheField>
    <cacheField name="Rensning" numFmtId="164">
      <sharedItems containsNonDate="0" containsDate="1" containsString="0" containsBlank="1" minDate="2014-09-25T00:00:00" maxDate="2014-12-12T00:00:00"/>
    </cacheField>
    <cacheField name="Inventering" numFmtId="164">
      <sharedItems containsNonDate="0" containsDate="1" containsString="0" containsBlank="1" minDate="2015-03-20T00:00:00" maxDate="2015-04-21T00:00:00"/>
    </cacheField>
    <cacheField name="Dagar" numFmtId="0">
      <sharedItems containsSemiMixedTypes="0" containsString="0" containsNumber="1" containsInteger="1" minValue="0" maxValue="198"/>
    </cacheField>
    <cacheField name="Älgar" numFmtId="0">
      <sharedItems containsMixedTypes="1" containsNumber="1" minValue="0" maxValue="32.679738562091501"/>
    </cacheField>
    <cacheField name="Älgar2" numFmtId="0">
      <sharedItems containsMixedTypes="1" containsNumber="1" minValue="0" maxValue="32.67973856209150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9">
  <r>
    <s v="Humla"/>
    <n v="39"/>
    <n v="3"/>
    <d v="2014-10-30T00:00:00"/>
    <d v="2015-04-05T00:00:00"/>
    <n v="157"/>
    <n v="2.8820935527567224"/>
    <n v="2.8820935527567224"/>
    <n v="17"/>
    <m/>
    <m/>
    <m/>
  </r>
  <r>
    <s v="Humla"/>
    <n v="18"/>
    <n v="2"/>
    <d v="2014-11-01T00:00:00"/>
    <d v="2015-04-19T00:00:00"/>
    <n v="169"/>
    <n v="3.8674246819043199"/>
    <n v="3.8674246819043199"/>
    <n v="17"/>
    <m/>
    <m/>
    <m/>
  </r>
  <r>
    <s v="Kölaby"/>
    <n v="40"/>
    <n v="15"/>
    <d v="2014-11-08T00:00:00"/>
    <d v="2015-04-11T00:00:00"/>
    <n v="154"/>
    <n v="14.323911382734913"/>
    <n v="14.323911382734913"/>
    <n v="17"/>
    <m/>
    <m/>
    <m/>
  </r>
  <r>
    <s v="Kölaby"/>
    <n v="20"/>
    <n v="6"/>
    <d v="2014-11-08T00:00:00"/>
    <d v="2015-04-11T00:00:00"/>
    <n v="154"/>
    <n v="11.45912910618793"/>
    <n v="11.45912910618793"/>
    <n v="17"/>
    <n v="11"/>
    <n v="11"/>
    <n v="1"/>
  </r>
  <r>
    <s v="Dalum"/>
    <n v="12"/>
    <n v="4"/>
    <d v="2014-11-01T00:00:00"/>
    <d v="2015-04-01T00:00:00"/>
    <n v="151"/>
    <n v="12.985326580963511"/>
    <n v="12.985326580963511"/>
    <n v="17"/>
    <n v="10"/>
    <n v="10"/>
    <n v="1"/>
  </r>
  <r>
    <m/>
    <m/>
    <m/>
    <m/>
    <m/>
    <n v="0"/>
    <e v="#DIV/0!"/>
    <e v="#DIV/0!"/>
    <n v="17"/>
    <m/>
    <m/>
    <m/>
  </r>
  <r>
    <s v="Humla"/>
    <n v="39"/>
    <n v="8"/>
    <d v="2014-11-07T00:00:00"/>
    <d v="2015-04-06T00:00:00"/>
    <n v="150"/>
    <n v="8.0442433383609853"/>
    <n v="8.0442433383609853"/>
    <n v="17"/>
    <m/>
    <m/>
    <m/>
  </r>
  <r>
    <m/>
    <m/>
    <m/>
    <m/>
    <m/>
    <n v="0"/>
    <e v="#DIV/0!"/>
    <e v="#DIV/0!"/>
    <n v="17"/>
    <m/>
    <m/>
    <m/>
  </r>
  <r>
    <m/>
    <m/>
    <m/>
    <m/>
    <m/>
    <n v="0"/>
    <e v="#DIV/0!"/>
    <e v="#DIV/0!"/>
    <n v="17"/>
    <m/>
    <m/>
    <m/>
  </r>
  <r>
    <m/>
    <m/>
    <m/>
    <m/>
    <m/>
    <n v="0"/>
    <e v="#DIV/0!"/>
    <e v="#DIV/0!"/>
    <n v="17"/>
    <m/>
    <m/>
    <m/>
  </r>
  <r>
    <s v="Kölaby"/>
    <n v="9"/>
    <n v="0"/>
    <d v="2014-11-08T00:00:00"/>
    <d v="2015-04-11T00:00:00"/>
    <n v="154"/>
    <n v="0"/>
    <n v="0"/>
    <n v="17"/>
    <m/>
    <m/>
    <m/>
  </r>
  <r>
    <m/>
    <m/>
    <m/>
    <m/>
    <m/>
    <n v="0"/>
    <e v="#DIV/0!"/>
    <e v="#DIV/0!"/>
    <n v="17"/>
    <m/>
    <m/>
    <m/>
  </r>
  <r>
    <s v="Blidsberg"/>
    <n v="33"/>
    <n v="14"/>
    <d v="2014-10-04T00:00:00"/>
    <d v="2015-03-27T00:00:00"/>
    <n v="174"/>
    <n v="14.342205011576208"/>
    <n v="14.342205011576208"/>
    <n v="17"/>
    <n v="3"/>
    <n v="7"/>
    <n v="0.42857142857142855"/>
  </r>
  <r>
    <s v="Kölaby"/>
    <n v="15"/>
    <n v="4"/>
    <d v="2014-11-08T00:00:00"/>
    <d v="2015-04-11T00:00:00"/>
    <n v="154"/>
    <n v="10.185892538833714"/>
    <n v="10.185892538833714"/>
    <n v="17"/>
    <m/>
    <m/>
    <m/>
  </r>
  <r>
    <s v="Kölingared"/>
    <n v="8"/>
    <n v="1"/>
    <d v="2014-11-10T00:00:00"/>
    <d v="2015-03-20T00:00:00"/>
    <n v="130"/>
    <n v="5.6561085972850682"/>
    <n v="5.6561085972850682"/>
    <n v="17"/>
    <n v="12"/>
    <n v="21"/>
    <n v="0.5714285714285714"/>
  </r>
  <r>
    <s v="Kölaby"/>
    <n v="9"/>
    <n v="1"/>
    <d v="2014-11-08T00:00:00"/>
    <d v="2015-04-11T00:00:00"/>
    <n v="154"/>
    <n v="4.2441218911807148"/>
    <n v="4.2441218911807148"/>
    <n v="17"/>
    <m/>
    <m/>
    <m/>
  </r>
  <r>
    <s v="Kölaby"/>
    <n v="8"/>
    <n v="2"/>
    <d v="2014-11-08T00:00:00"/>
    <d v="2015-04-11T00:00:00"/>
    <n v="154"/>
    <n v="9.5492742551566074"/>
    <n v="9.5492742551566074"/>
    <n v="17"/>
    <m/>
    <m/>
    <m/>
  </r>
  <r>
    <s v="Kölaby"/>
    <n v="9"/>
    <n v="1"/>
    <d v="2014-11-08T00:00:00"/>
    <d v="2015-04-09T00:00:00"/>
    <n v="152"/>
    <n v="4.2999656002751978"/>
    <n v="4.2999656002751978"/>
    <n v="17"/>
    <m/>
    <m/>
    <m/>
  </r>
  <r>
    <s v="Kölaby"/>
    <n v="9"/>
    <n v="1"/>
    <d v="2014-11-08T00:00:00"/>
    <d v="2015-03-30T00:00:00"/>
    <n v="142"/>
    <n v="4.6027800791678173"/>
    <n v="4.6027800791678173"/>
    <n v="17"/>
    <m/>
    <m/>
    <m/>
  </r>
  <r>
    <s v="Kölaby"/>
    <n v="3"/>
    <n v="0"/>
    <d v="2014-11-08T00:00:00"/>
    <d v="2015-04-11T00:00:00"/>
    <n v="154"/>
    <n v="0"/>
    <n v="0"/>
    <n v="17"/>
    <m/>
    <m/>
    <m/>
  </r>
  <r>
    <s v="Kölaby"/>
    <n v="7"/>
    <n v="2"/>
    <d v="2014-11-08T00:00:00"/>
    <d v="2015-04-11T00:00:00"/>
    <n v="154"/>
    <n v="10.913456291607552"/>
    <n v="10.913456291607552"/>
    <n v="17"/>
    <m/>
    <m/>
    <m/>
  </r>
  <r>
    <s v="Kölaby"/>
    <n v="9"/>
    <n v="1"/>
    <d v="2014-11-08T00:00:00"/>
    <d v="2015-03-30T00:00:00"/>
    <n v="142"/>
    <n v="4.6027800791678173"/>
    <n v="4.6027800791678173"/>
    <n v="17"/>
    <m/>
    <m/>
    <m/>
  </r>
  <r>
    <m/>
    <m/>
    <m/>
    <m/>
    <m/>
    <n v="0"/>
    <e v="#DIV/0!"/>
    <e v="#DIV/0!"/>
    <n v="17"/>
    <m/>
    <m/>
    <m/>
  </r>
  <r>
    <m/>
    <m/>
    <m/>
    <m/>
    <m/>
    <n v="0"/>
    <e v="#DIV/0!"/>
    <e v="#DIV/0!"/>
    <n v="17"/>
    <m/>
    <m/>
    <m/>
  </r>
  <r>
    <s v="Dalum"/>
    <n v="14"/>
    <n v="3"/>
    <d v="2014-11-16T00:00:00"/>
    <d v="2015-04-01T00:00:00"/>
    <n v="136"/>
    <n v="9.2684132476520027"/>
    <n v="9.2684132476520027"/>
    <n v="17"/>
    <m/>
    <m/>
    <m/>
  </r>
  <r>
    <s v="Dalum"/>
    <n v="29"/>
    <n v="4"/>
    <d v="2014-11-08T00:00:00"/>
    <d v="2015-03-28T00:00:00"/>
    <n v="140"/>
    <n v="5.7954216169226314"/>
    <n v="5.7954216169226314"/>
    <n v="17"/>
    <m/>
    <m/>
    <m/>
  </r>
  <r>
    <m/>
    <m/>
    <m/>
    <m/>
    <m/>
    <n v="0"/>
    <e v="#DIV/0!"/>
    <e v="#DIV/0!"/>
    <n v="17"/>
    <m/>
    <m/>
    <m/>
  </r>
  <r>
    <m/>
    <m/>
    <m/>
    <m/>
    <m/>
    <n v="0"/>
    <e v="#DIV/0!"/>
    <e v="#DIV/0!"/>
    <n v="17"/>
    <m/>
    <m/>
    <m/>
  </r>
  <r>
    <m/>
    <m/>
    <m/>
    <m/>
    <m/>
    <n v="0"/>
    <e v="#DIV/0!"/>
    <e v="#DIV/0!"/>
    <n v="17"/>
    <m/>
    <m/>
    <m/>
  </r>
  <r>
    <m/>
    <m/>
    <m/>
    <m/>
    <m/>
    <n v="0"/>
    <e v="#DIV/0!"/>
    <e v="#DIV/0!"/>
    <n v="17"/>
    <m/>
    <m/>
    <m/>
  </r>
  <r>
    <s v="Kölingared"/>
    <n v="35"/>
    <n v="7"/>
    <d v="2014-11-03T00:00:00"/>
    <d v="2015-03-29T00:00:00"/>
    <n v="146"/>
    <n v="8.058017727639001"/>
    <n v="8.058017727639001"/>
    <n v="17"/>
    <m/>
    <m/>
    <m/>
  </r>
  <r>
    <m/>
    <m/>
    <m/>
    <m/>
    <m/>
    <n v="0"/>
    <e v="#DIV/0!"/>
    <e v="#DIV/0!"/>
    <n v="17"/>
    <m/>
    <m/>
    <m/>
  </r>
  <r>
    <s v="Kölingared"/>
    <n v="19"/>
    <n v="2"/>
    <d v="2014-10-24T00:00:00"/>
    <d v="2015-04-10T00:00:00"/>
    <n v="168"/>
    <n v="3.685684800235884"/>
    <n v="3.685684800235884"/>
    <n v="17"/>
    <m/>
    <m/>
    <m/>
  </r>
  <r>
    <m/>
    <m/>
    <m/>
    <m/>
    <m/>
    <n v="0"/>
    <e v="#DIV/0!"/>
    <e v="#DIV/0!"/>
    <n v="17"/>
    <m/>
    <m/>
    <m/>
  </r>
  <r>
    <s v="Kölingared"/>
    <n v="40"/>
    <n v="0"/>
    <d v="2014-09-25T00:00:00"/>
    <d v="2015-03-25T00:00:00"/>
    <n v="181"/>
    <n v="0"/>
    <n v="0"/>
    <n v="17"/>
    <m/>
    <m/>
    <m/>
  </r>
  <r>
    <m/>
    <m/>
    <m/>
    <m/>
    <m/>
    <n v="0"/>
    <e v="#DIV/0!"/>
    <e v="#DIV/0!"/>
    <n v="17"/>
    <m/>
    <m/>
    <m/>
  </r>
  <r>
    <s v="Dalum"/>
    <n v="25"/>
    <n v="4"/>
    <d v="2014-11-16T00:00:00"/>
    <d v="2015-04-01T00:00:00"/>
    <n v="136"/>
    <n v="6.9204152249134951"/>
    <n v="6.9204152249134951"/>
    <n v="17"/>
    <m/>
    <m/>
    <m/>
  </r>
  <r>
    <s v="Dalum"/>
    <n v="31"/>
    <n v="8"/>
    <d v="2014-11-16T00:00:00"/>
    <d v="2015-04-01T00:00:00"/>
    <n v="136"/>
    <n v="11.161960040183056"/>
    <n v="11.161960040183056"/>
    <n v="17"/>
    <m/>
    <m/>
    <m/>
  </r>
  <r>
    <s v="Dalum"/>
    <n v="24"/>
    <n v="1"/>
    <d v="2014-11-08T00:00:00"/>
    <d v="2015-03-28T00:00:00"/>
    <n v="140"/>
    <n v="1.7507002801120448"/>
    <n v="1.7507002801120448"/>
    <n v="17"/>
    <m/>
    <m/>
    <m/>
  </r>
  <r>
    <s v="Dalum"/>
    <n v="27"/>
    <n v="4"/>
    <d v="2014-11-15T00:00:00"/>
    <d v="2015-04-10T00:00:00"/>
    <n v="146"/>
    <n v="5.9689020204733341"/>
    <n v="5.9689020204733341"/>
    <n v="17"/>
    <m/>
    <m/>
    <m/>
  </r>
  <r>
    <s v="Dalum"/>
    <n v="17"/>
    <n v="11"/>
    <d v="2014-11-15T00:00:00"/>
    <d v="2015-04-10T00:00:00"/>
    <n v="146"/>
    <n v="26.070057354126178"/>
    <n v="26.070057354126178"/>
    <n v="17"/>
    <m/>
    <m/>
    <m/>
  </r>
  <r>
    <s v="Kölingared"/>
    <n v="18"/>
    <n v="4"/>
    <d v="2014-11-23T00:00:00"/>
    <d v="2015-04-06T00:00:00"/>
    <n v="134"/>
    <n v="9.7551458394303001"/>
    <n v="9.7551458394303001"/>
    <n v="17"/>
    <m/>
    <m/>
    <m/>
  </r>
  <r>
    <m/>
    <m/>
    <m/>
    <m/>
    <m/>
    <n v="0"/>
    <e v="#DIV/0!"/>
    <e v="#DIV/0!"/>
    <n v="17"/>
    <m/>
    <m/>
    <m/>
  </r>
  <r>
    <s v="Kölingared"/>
    <n v="28"/>
    <n v="1"/>
    <d v="2014-11-09T00:00:00"/>
    <d v="2015-04-03T00:00:00"/>
    <n v="145"/>
    <n v="1.4488554042306578"/>
    <n v="1.4488554042306578"/>
    <n v="17"/>
    <m/>
    <m/>
    <m/>
  </r>
  <r>
    <s v="Kölingared"/>
    <n v="40"/>
    <n v="1"/>
    <d v="2014-09-26T00:00:00"/>
    <d v="2015-03-24T00:00:00"/>
    <n v="179"/>
    <n v="0.82155767334866903"/>
    <n v="0.82155767334866903"/>
    <n v="17"/>
    <m/>
    <m/>
    <m/>
  </r>
  <r>
    <s v="Kölingared"/>
    <n v="32"/>
    <n v="12"/>
    <d v="2014-11-09T00:00:00"/>
    <d v="2015-04-12T00:00:00"/>
    <n v="154"/>
    <n v="14.323911382734913"/>
    <n v="14.323911382734913"/>
    <n v="17"/>
    <m/>
    <m/>
    <m/>
  </r>
  <r>
    <m/>
    <m/>
    <m/>
    <m/>
    <m/>
    <n v="0"/>
    <e v="#DIV/0!"/>
    <e v="#DIV/0!"/>
    <n v="17"/>
    <m/>
    <m/>
    <m/>
  </r>
  <r>
    <s v="Kölingared"/>
    <n v="40"/>
    <n v="6"/>
    <d v="2014-10-26T00:00:00"/>
    <d v="2015-04-12T00:00:00"/>
    <n v="168"/>
    <n v="5.2521008403361344"/>
    <n v="5.2521008403361344"/>
    <n v="17"/>
    <m/>
    <m/>
    <m/>
  </r>
  <r>
    <s v="Dalum"/>
    <n v="15"/>
    <n v="2"/>
    <d v="2014-11-01T00:00:00"/>
    <d v="2015-04-01T00:00:00"/>
    <n v="151"/>
    <n v="5.1941306323854048"/>
    <n v="5.1941306323854048"/>
    <n v="17"/>
    <m/>
    <m/>
    <m/>
  </r>
  <r>
    <s v="Dalum"/>
    <n v="31"/>
    <n v="8"/>
    <d v="2014-11-01T00:00:00"/>
    <d v="2015-04-01T00:00:00"/>
    <n v="151"/>
    <n v="10.053156062681428"/>
    <n v="10.053156062681428"/>
    <n v="17"/>
    <m/>
    <m/>
    <m/>
  </r>
  <r>
    <m/>
    <m/>
    <m/>
    <m/>
    <m/>
    <n v="0"/>
    <e v="#DIV/0!"/>
    <e v="#DIV/0!"/>
    <n v="17"/>
    <m/>
    <m/>
    <m/>
  </r>
  <r>
    <s v="Blidsberg"/>
    <n v="17"/>
    <n v="1"/>
    <d v="2014-10-15T00:00:00"/>
    <d v="2015-03-28T00:00:00"/>
    <n v="164"/>
    <n v="2.1098826905224071"/>
    <n v="2.1098826905224071"/>
    <n v="17"/>
    <m/>
    <m/>
    <m/>
  </r>
  <r>
    <m/>
    <m/>
    <m/>
    <m/>
    <m/>
    <n v="0"/>
    <e v="#DIV/0!"/>
    <e v="#DIV/0!"/>
    <n v="17"/>
    <m/>
    <m/>
    <m/>
  </r>
  <r>
    <m/>
    <m/>
    <m/>
    <m/>
    <m/>
    <n v="0"/>
    <e v="#DIV/0!"/>
    <e v="#DIV/0!"/>
    <n v="17"/>
    <m/>
    <m/>
    <m/>
  </r>
  <r>
    <m/>
    <m/>
    <m/>
    <m/>
    <m/>
    <n v="0"/>
    <e v="#DIV/0!"/>
    <e v="#DIV/0!"/>
    <n v="17"/>
    <m/>
    <m/>
    <m/>
  </r>
  <r>
    <s v="Kölingared"/>
    <n v="18"/>
    <n v="0"/>
    <d v="2014-11-05T00:00:00"/>
    <d v="2015-03-26T00:00:00"/>
    <n v="141"/>
    <n v="0"/>
    <n v="0"/>
    <n v="17"/>
    <m/>
    <m/>
    <m/>
  </r>
  <r>
    <m/>
    <m/>
    <m/>
    <m/>
    <m/>
    <n v="0"/>
    <e v="#DIV/0!"/>
    <e v="#DIV/0!"/>
    <n v="17"/>
    <m/>
    <m/>
    <m/>
  </r>
  <r>
    <s v="Blidsberg"/>
    <n v="24"/>
    <n v="2"/>
    <d v="2014-12-11T00:00:00"/>
    <d v="2015-04-10T00:00:00"/>
    <n v="120"/>
    <n v="4.0849673202614376"/>
    <n v="4.0849673202614376"/>
    <n v="17"/>
    <m/>
    <m/>
    <m/>
  </r>
  <r>
    <s v="Kölingared"/>
    <n v="22"/>
    <n v="1"/>
    <d v="2014-10-30T00:00:00"/>
    <d v="2015-03-21T00:00:00"/>
    <n v="142"/>
    <n v="1.8829554869322889"/>
    <n v="1.8829554869322889"/>
    <n v="17"/>
    <m/>
    <m/>
    <m/>
  </r>
  <r>
    <s v="Kölingared"/>
    <n v="18"/>
    <n v="5"/>
    <d v="2014-10-26T00:00:00"/>
    <d v="2015-04-12T00:00:00"/>
    <n v="168"/>
    <n v="9.7261126672891383"/>
    <n v="9.7261126672891383"/>
    <n v="17"/>
    <m/>
    <m/>
    <m/>
  </r>
  <r>
    <m/>
    <m/>
    <m/>
    <m/>
    <m/>
    <n v="0"/>
    <e v="#DIV/0!"/>
    <e v="#DIV/0!"/>
    <n v="17"/>
    <m/>
    <m/>
    <m/>
  </r>
  <r>
    <s v="Hössna"/>
    <n v="33"/>
    <n v="4"/>
    <d v="2014-11-22T00:00:00"/>
    <d v="2015-04-16T00:00:00"/>
    <n v="145"/>
    <n v="4.9173274325404144"/>
    <n v="4.9173274325404144"/>
    <n v="17"/>
    <n v="10"/>
    <n v="20"/>
    <n v="0.5"/>
  </r>
  <r>
    <s v="Hössna"/>
    <n v="39"/>
    <n v="4"/>
    <d v="2014-11-11T00:00:00"/>
    <d v="2015-04-05T00:00:00"/>
    <n v="145"/>
    <n v="4.160815519841889"/>
    <n v="4.160815519841889"/>
    <n v="17"/>
    <m/>
    <m/>
    <m/>
  </r>
  <r>
    <s v="Gullered"/>
    <n v="19"/>
    <n v="3"/>
    <d v="2014-11-11T00:00:00"/>
    <d v="2015-04-10T00:00:00"/>
    <n v="150"/>
    <n v="6.1919504643962853"/>
    <n v="6.1919504643962853"/>
    <n v="17"/>
    <n v="8"/>
    <n v="10"/>
    <n v="0.8"/>
  </r>
  <r>
    <s v="Strängsered"/>
    <n v="38"/>
    <n v="6"/>
    <d v="2014-10-25T00:00:00"/>
    <d v="2015-03-28T00:00:00"/>
    <n v="154"/>
    <n v="6.0311205822041734"/>
    <n v="6.0311205822041734"/>
    <n v="17"/>
    <n v="13"/>
    <n v="20"/>
    <n v="0.65"/>
  </r>
  <r>
    <s v="Strängsered"/>
    <n v="24"/>
    <n v="4"/>
    <d v="2014-11-07T00:00:00"/>
    <d v="2015-04-11T00:00:00"/>
    <n v="155"/>
    <n v="6.3251106894370652"/>
    <n v="6.3251106894370652"/>
    <n v="17"/>
    <m/>
    <m/>
    <m/>
  </r>
  <r>
    <s v="Ulricehamn"/>
    <n v="40"/>
    <n v="3"/>
    <d v="2014-11-01T00:00:00"/>
    <d v="2015-04-10T00:00:00"/>
    <n v="160"/>
    <n v="2.7573529411764706"/>
    <n v="2.7573529411764706"/>
    <n v="17"/>
    <n v="2"/>
    <n v="8"/>
    <n v="0.25"/>
  </r>
  <r>
    <s v="Hössna"/>
    <n v="40"/>
    <n v="16"/>
    <d v="2014-11-22T00:00:00"/>
    <d v="2015-04-19T00:00:00"/>
    <n v="148"/>
    <n v="15.898251192368839"/>
    <n v="15.898251192368839"/>
    <n v="17"/>
    <m/>
    <m/>
    <m/>
  </r>
  <r>
    <s v="Strängsered"/>
    <n v="32"/>
    <n v="2"/>
    <d v="2014-10-25T00:00:00"/>
    <d v="2015-04-06T00:00:00"/>
    <n v="163"/>
    <n v="2.2555034283652109"/>
    <n v="2.2555034283652109"/>
    <n v="17"/>
    <m/>
    <m/>
    <m/>
  </r>
  <r>
    <s v="Strängsered"/>
    <n v="40"/>
    <n v="4"/>
    <d v="2014-11-05T00:00:00"/>
    <d v="2015-04-04T00:00:00"/>
    <n v="150"/>
    <n v="3.9215686274509802"/>
    <n v="3.9215686274509802"/>
    <n v="17"/>
    <m/>
    <m/>
    <m/>
  </r>
  <r>
    <m/>
    <m/>
    <m/>
    <m/>
    <m/>
    <n v="0"/>
    <e v="#DIV/0!"/>
    <e v="#DIV/0!"/>
    <n v="17"/>
    <m/>
    <m/>
    <m/>
  </r>
  <r>
    <m/>
    <m/>
    <m/>
    <m/>
    <m/>
    <n v="0"/>
    <e v="#DIV/0!"/>
    <e v="#DIV/0!"/>
    <n v="17"/>
    <m/>
    <m/>
    <m/>
  </r>
  <r>
    <s v="Hössna"/>
    <n v="27"/>
    <n v="15"/>
    <d v="2014-11-15T00:00:00"/>
    <d v="2015-04-18T00:00:00"/>
    <n v="154"/>
    <n v="21.220609455903574"/>
    <n v="21.220609455903574"/>
    <n v="17"/>
    <m/>
    <m/>
    <m/>
  </r>
  <r>
    <s v="Hössna"/>
    <n v="16"/>
    <n v="3"/>
    <d v="2014-11-08T00:00:00"/>
    <d v="2015-04-04T00:00:00"/>
    <n v="147"/>
    <n v="7.5030012004801918"/>
    <n v="7.5030012004801918"/>
    <n v="17"/>
    <m/>
    <m/>
    <m/>
  </r>
  <r>
    <m/>
    <m/>
    <m/>
    <m/>
    <m/>
    <n v="0"/>
    <e v="#DIV/0!"/>
    <e v="#DIV/0!"/>
    <n v="17"/>
    <m/>
    <m/>
    <m/>
  </r>
  <r>
    <s v="Gullered"/>
    <n v="21"/>
    <n v="0"/>
    <d v="2014-11-09T00:00:00"/>
    <d v="2015-04-05T00:00:00"/>
    <n v="147"/>
    <n v="0"/>
    <n v="0"/>
    <n v="17"/>
    <m/>
    <m/>
    <m/>
  </r>
  <r>
    <s v="Gullered"/>
    <n v="39"/>
    <n v="7"/>
    <d v="2014-11-09T00:00:00"/>
    <d v="2015-04-06T00:00:00"/>
    <n v="148"/>
    <n v="7.1338306632424278"/>
    <n v="7.1338306632424278"/>
    <n v="17"/>
    <m/>
    <m/>
    <m/>
  </r>
  <r>
    <m/>
    <m/>
    <m/>
    <m/>
    <m/>
    <n v="0"/>
    <e v="#DIV/0!"/>
    <e v="#DIV/0!"/>
    <n v="17"/>
    <m/>
    <m/>
    <m/>
  </r>
  <r>
    <s v="Strängsered"/>
    <n v="34"/>
    <n v="7"/>
    <d v="2014-11-15T00:00:00"/>
    <d v="2015-04-11T00:00:00"/>
    <n v="147"/>
    <n v="8.2385895534684455"/>
    <n v="8.2385895534684455"/>
    <n v="17"/>
    <m/>
    <m/>
    <m/>
  </r>
  <r>
    <s v="Strängsered"/>
    <n v="31"/>
    <n v="2"/>
    <d v="2014-11-15T00:00:00"/>
    <d v="2015-04-05T00:00:00"/>
    <n v="141"/>
    <n v="2.6915364635902406"/>
    <n v="2.6915364635902406"/>
    <n v="17"/>
    <m/>
    <m/>
    <m/>
  </r>
  <r>
    <m/>
    <m/>
    <m/>
    <m/>
    <m/>
    <n v="0"/>
    <e v="#DIV/0!"/>
    <e v="#DIV/0!"/>
    <n v="17"/>
    <m/>
    <m/>
    <m/>
  </r>
  <r>
    <m/>
    <m/>
    <m/>
    <m/>
    <m/>
    <n v="0"/>
    <e v="#DIV/0!"/>
    <e v="#DIV/0!"/>
    <n v="17"/>
    <m/>
    <m/>
    <m/>
  </r>
  <r>
    <m/>
    <m/>
    <m/>
    <m/>
    <m/>
    <n v="0"/>
    <e v="#DIV/0!"/>
    <e v="#DIV/0!"/>
    <n v="17"/>
    <m/>
    <m/>
    <m/>
  </r>
  <r>
    <m/>
    <m/>
    <m/>
    <m/>
    <m/>
    <n v="0"/>
    <e v="#DIV/0!"/>
    <e v="#DIV/0!"/>
    <n v="17"/>
    <m/>
    <m/>
    <m/>
  </r>
  <r>
    <m/>
    <m/>
    <m/>
    <m/>
    <m/>
    <n v="0"/>
    <e v="#DIV/0!"/>
    <e v="#DIV/0!"/>
    <n v="17"/>
    <m/>
    <m/>
    <m/>
  </r>
  <r>
    <s v="Hössna"/>
    <n v="34"/>
    <n v="1"/>
    <d v="2014-11-15T00:00:00"/>
    <d v="2015-04-19T00:00:00"/>
    <n v="155"/>
    <n v="1.1161960040183057"/>
    <n v="1.1161960040183057"/>
    <n v="17"/>
    <m/>
    <m/>
    <m/>
  </r>
  <r>
    <m/>
    <m/>
    <m/>
    <m/>
    <m/>
    <n v="0"/>
    <e v="#DIV/0!"/>
    <e v="#DIV/0!"/>
    <n v="17"/>
    <m/>
    <m/>
    <m/>
  </r>
  <r>
    <s v="Liared"/>
    <n v="37"/>
    <n v="12"/>
    <d v="2014-11-30T00:00:00"/>
    <d v="2015-04-06T00:00:00"/>
    <n v="127"/>
    <n v="15.02196963058473"/>
    <n v="15.02196963058473"/>
    <n v="17"/>
    <n v="8"/>
    <n v="14"/>
    <n v="0.5714285714285714"/>
  </r>
  <r>
    <s v="Strängsered"/>
    <n v="9"/>
    <n v="2"/>
    <d v="2014-10-15T00:00:00"/>
    <d v="2015-04-06T00:00:00"/>
    <n v="173"/>
    <n v="7.5560089160905211"/>
    <n v="7.5560089160905211"/>
    <n v="17"/>
    <m/>
    <m/>
    <m/>
  </r>
  <r>
    <m/>
    <m/>
    <m/>
    <m/>
    <m/>
    <n v="0"/>
    <e v="#DIV/0!"/>
    <e v="#DIV/0!"/>
    <n v="17"/>
    <m/>
    <m/>
    <m/>
  </r>
  <r>
    <s v="Ulricehamn"/>
    <n v="14"/>
    <n v="0"/>
    <d v="2014-09-29T00:00:00"/>
    <d v="2015-04-11T00:00:00"/>
    <n v="194"/>
    <n v="0"/>
    <n v="0"/>
    <n v="17"/>
    <m/>
    <m/>
    <m/>
  </r>
  <r>
    <s v="Hössna"/>
    <n v="28"/>
    <n v="2"/>
    <d v="2014-11-15T00:00:00"/>
    <d v="2015-04-19T00:00:00"/>
    <n v="155"/>
    <n v="2.7107617240444566"/>
    <n v="2.7107617240444566"/>
    <n v="17"/>
    <m/>
    <m/>
    <m/>
  </r>
  <r>
    <s v="Gullered"/>
    <n v="16"/>
    <n v="2"/>
    <d v="2014-11-09T00:00:00"/>
    <d v="2015-04-03T00:00:00"/>
    <n v="145"/>
    <n v="5.0709939148073024"/>
    <n v="5.0709939148073024"/>
    <n v="17"/>
    <m/>
    <m/>
    <m/>
  </r>
  <r>
    <m/>
    <m/>
    <m/>
    <m/>
    <m/>
    <n v="0"/>
    <e v="#DIV/0!"/>
    <e v="#DIV/0!"/>
    <n v="17"/>
    <m/>
    <m/>
    <m/>
  </r>
  <r>
    <m/>
    <m/>
    <m/>
    <m/>
    <m/>
    <n v="0"/>
    <e v="#DIV/0!"/>
    <e v="#DIV/0!"/>
    <n v="17"/>
    <m/>
    <m/>
    <m/>
  </r>
  <r>
    <m/>
    <m/>
    <m/>
    <m/>
    <m/>
    <n v="0"/>
    <e v="#DIV/0!"/>
    <e v="#DIV/0!"/>
    <n v="17"/>
    <m/>
    <m/>
    <m/>
  </r>
  <r>
    <m/>
    <m/>
    <m/>
    <m/>
    <m/>
    <n v="0"/>
    <e v="#DIV/0!"/>
    <e v="#DIV/0!"/>
    <n v="17"/>
    <m/>
    <m/>
    <m/>
  </r>
  <r>
    <s v="Timmele"/>
    <n v="40"/>
    <n v="8"/>
    <d v="2014-11-02T00:00:00"/>
    <d v="2015-04-08T00:00:00"/>
    <n v="157"/>
    <n v="7.4934432371674786"/>
    <n v="7.4934432371674786"/>
    <n v="17"/>
    <n v="2"/>
    <n v="12"/>
    <n v="0.16666666666666666"/>
  </r>
  <r>
    <s v="Knätte"/>
    <n v="20"/>
    <n v="2"/>
    <d v="2014-11-23T00:00:00"/>
    <d v="2015-04-06T00:00:00"/>
    <n v="134"/>
    <n v="4.3898156277436344"/>
    <n v="4.3898156277436344"/>
    <n v="17"/>
    <n v="5"/>
    <n v="6"/>
    <n v="0.83333333333333337"/>
  </r>
  <r>
    <s v="Knätte"/>
    <n v="37"/>
    <n v="3"/>
    <d v="2014-11-22T00:00:00"/>
    <d v="2015-04-05T00:00:00"/>
    <n v="134"/>
    <n v="3.5593099684407847"/>
    <n v="3.5593099684407847"/>
    <n v="17"/>
    <m/>
    <m/>
    <m/>
  </r>
  <r>
    <s v="Knätte"/>
    <n v="17"/>
    <n v="3"/>
    <d v="2014-11-15T00:00:00"/>
    <d v="2015-04-05T00:00:00"/>
    <n v="141"/>
    <n v="7.3621438562909516"/>
    <n v="7.3621438562909516"/>
    <n v="17"/>
    <m/>
    <m/>
    <m/>
  </r>
  <r>
    <s v="Liared"/>
    <n v="32"/>
    <n v="2"/>
    <d v="2014-10-18T00:00:00"/>
    <d v="2015-04-06T00:00:00"/>
    <n v="170"/>
    <n v="2.1626297577854672"/>
    <n v="2.1626297577854672"/>
    <n v="17"/>
    <m/>
    <m/>
    <m/>
  </r>
  <r>
    <s v="Liared"/>
    <n v="34"/>
    <n v="5"/>
    <d v="2014-10-18T00:00:00"/>
    <d v="2015-04-06T00:00:00"/>
    <n v="170"/>
    <n v="5.0885406065540399"/>
    <n v="5.0885406065540399"/>
    <n v="17"/>
    <m/>
    <m/>
    <m/>
  </r>
  <r>
    <m/>
    <m/>
    <m/>
    <m/>
    <m/>
    <n v="0"/>
    <e v="#DIV/0!"/>
    <e v="#DIV/0!"/>
    <n v="17"/>
    <m/>
    <m/>
    <m/>
  </r>
  <r>
    <m/>
    <m/>
    <m/>
    <m/>
    <m/>
    <n v="0"/>
    <e v="#DIV/0!"/>
    <e v="#DIV/0!"/>
    <n v="17"/>
    <m/>
    <m/>
    <m/>
  </r>
  <r>
    <m/>
    <m/>
    <m/>
    <m/>
    <m/>
    <n v="0"/>
    <e v="#DIV/0!"/>
    <e v="#DIV/0!"/>
    <n v="17"/>
    <m/>
    <m/>
    <m/>
  </r>
  <r>
    <m/>
    <m/>
    <m/>
    <m/>
    <m/>
    <n v="0"/>
    <e v="#DIV/0!"/>
    <e v="#DIV/0!"/>
    <n v="17"/>
    <m/>
    <m/>
    <m/>
  </r>
  <r>
    <m/>
    <m/>
    <m/>
    <m/>
    <m/>
    <n v="0"/>
    <e v="#DIV/0!"/>
    <e v="#DIV/0!"/>
    <n v="17"/>
    <m/>
    <m/>
    <m/>
  </r>
  <r>
    <m/>
    <m/>
    <m/>
    <m/>
    <m/>
    <n v="0"/>
    <e v="#DIV/0!"/>
    <e v="#DIV/0!"/>
    <n v="17"/>
    <m/>
    <m/>
    <m/>
  </r>
  <r>
    <s v="Hössna"/>
    <n v="33"/>
    <n v="1"/>
    <d v="2014-11-15T00:00:00"/>
    <d v="2015-04-19T00:00:00"/>
    <n v="155"/>
    <n v="1.1500201253521936"/>
    <n v="1.1500201253521936"/>
    <n v="17"/>
    <m/>
    <m/>
    <m/>
  </r>
  <r>
    <s v="Hössna"/>
    <n v="18"/>
    <n v="2"/>
    <d v="2014-11-06T00:00:00"/>
    <d v="2015-04-16T00:00:00"/>
    <n v="161"/>
    <n v="4.0595948524337269"/>
    <n v="4.0595948524337269"/>
    <n v="17"/>
    <m/>
    <m/>
    <m/>
  </r>
  <r>
    <m/>
    <m/>
    <m/>
    <m/>
    <m/>
    <n v="0"/>
    <e v="#DIV/0!"/>
    <e v="#DIV/0!"/>
    <n v="17"/>
    <m/>
    <m/>
    <m/>
  </r>
  <r>
    <s v="Liared"/>
    <n v="20"/>
    <n v="4"/>
    <d v="2014-10-18T00:00:00"/>
    <d v="2015-04-06T00:00:00"/>
    <n v="170"/>
    <n v="6.9204152249134951"/>
    <n v="6.9204152249134951"/>
    <n v="17"/>
    <m/>
    <m/>
    <m/>
  </r>
  <r>
    <s v="Liared"/>
    <n v="31"/>
    <n v="10"/>
    <d v="2014-11-08T00:00:00"/>
    <d v="2015-03-30T00:00:00"/>
    <n v="142"/>
    <n v="13.362909907261406"/>
    <n v="13.362909907261406"/>
    <n v="17"/>
    <m/>
    <m/>
    <m/>
  </r>
  <r>
    <s v="Liared"/>
    <n v="24"/>
    <n v="5"/>
    <d v="2014-11-30T00:00:00"/>
    <d v="2015-04-08T00:00:00"/>
    <n v="129"/>
    <n v="9.4999240006079955"/>
    <n v="9.4999240006079955"/>
    <n v="17"/>
    <m/>
    <m/>
    <m/>
  </r>
  <r>
    <m/>
    <m/>
    <m/>
    <m/>
    <m/>
    <n v="0"/>
    <e v="#DIV/0!"/>
    <e v="#DIV/0!"/>
    <n v="17"/>
    <m/>
    <m/>
    <m/>
  </r>
  <r>
    <s v="Liared"/>
    <n v="36"/>
    <n v="28"/>
    <d v="2014-11-23T00:00:00"/>
    <d v="2015-04-12T00:00:00"/>
    <n v="140"/>
    <n v="32.679738562091501"/>
    <n v="32.679738562091501"/>
    <n v="17"/>
    <m/>
    <m/>
    <m/>
  </r>
  <r>
    <m/>
    <m/>
    <m/>
    <m/>
    <m/>
    <n v="0"/>
    <e v="#DIV/0!"/>
    <e v="#DIV/0!"/>
    <n v="17"/>
    <m/>
    <m/>
    <m/>
  </r>
  <r>
    <m/>
    <m/>
    <m/>
    <m/>
    <m/>
    <n v="0"/>
    <e v="#DIV/0!"/>
    <e v="#DIV/0!"/>
    <n v="17"/>
    <m/>
    <m/>
    <m/>
  </r>
  <r>
    <m/>
    <m/>
    <m/>
    <m/>
    <m/>
    <n v="0"/>
    <e v="#DIV/0!"/>
    <e v="#DIV/0!"/>
    <n v="17"/>
    <m/>
    <m/>
    <m/>
  </r>
  <r>
    <m/>
    <m/>
    <m/>
    <m/>
    <m/>
    <n v="0"/>
    <e v="#DIV/0!"/>
    <e v="#DIV/0!"/>
    <n v="17"/>
    <m/>
    <m/>
    <m/>
  </r>
  <r>
    <s v="Timmele"/>
    <n v="21"/>
    <n v="3"/>
    <d v="2014-10-26T00:00:00"/>
    <d v="2015-04-10T00:00:00"/>
    <n v="166"/>
    <n v="5.062265870203503"/>
    <n v="5.062265870203503"/>
    <n v="17"/>
    <m/>
    <m/>
    <m/>
  </r>
  <r>
    <m/>
    <m/>
    <m/>
    <m/>
    <m/>
    <n v="0"/>
    <e v="#DIV/0!"/>
    <e v="#DIV/0!"/>
    <n v="17"/>
    <m/>
    <m/>
    <m/>
  </r>
  <r>
    <s v="Knätte"/>
    <n v="30"/>
    <n v="1"/>
    <d v="2014-11-02T00:00:00"/>
    <d v="2015-04-03T00:00:00"/>
    <n v="152"/>
    <n v="1.2899896800825594"/>
    <n v="1.2899896800825594"/>
    <n v="17"/>
    <m/>
    <m/>
    <m/>
  </r>
  <r>
    <s v="Knätte"/>
    <n v="29"/>
    <n v="1"/>
    <d v="2014-11-16T00:00:00"/>
    <d v="2015-04-12T00:00:00"/>
    <n v="147"/>
    <n v="1.3798622897434836"/>
    <n v="1.3798622897434836"/>
    <n v="17"/>
    <m/>
    <m/>
    <m/>
  </r>
  <r>
    <s v="Liared"/>
    <n v="21"/>
    <n v="3"/>
    <d v="2014-11-02T00:00:00"/>
    <d v="2015-03-29T00:00:00"/>
    <n v="147"/>
    <n v="5.7165723432230031"/>
    <n v="5.7165723432230031"/>
    <n v="17"/>
    <m/>
    <m/>
    <m/>
  </r>
  <r>
    <m/>
    <m/>
    <m/>
    <m/>
    <m/>
    <n v="0"/>
    <e v="#DIV/0!"/>
    <e v="#DIV/0!"/>
    <n v="17"/>
    <m/>
    <m/>
    <m/>
  </r>
  <r>
    <m/>
    <m/>
    <m/>
    <m/>
    <m/>
    <n v="0"/>
    <e v="#DIV/0!"/>
    <e v="#DIV/0!"/>
    <n v="17"/>
    <m/>
    <m/>
    <m/>
  </r>
  <r>
    <m/>
    <m/>
    <m/>
    <m/>
    <m/>
    <n v="0"/>
    <e v="#DIV/0!"/>
    <e v="#DIV/0!"/>
    <n v="17"/>
    <m/>
    <m/>
    <m/>
  </r>
  <r>
    <m/>
    <m/>
    <m/>
    <m/>
    <m/>
    <n v="0"/>
    <e v="#DIV/0!"/>
    <e v="#DIV/0!"/>
    <n v="17"/>
    <m/>
    <m/>
    <m/>
  </r>
  <r>
    <m/>
    <m/>
    <m/>
    <m/>
    <m/>
    <n v="0"/>
    <e v="#DIV/0!"/>
    <e v="#DIV/0!"/>
    <n v="17"/>
    <m/>
    <m/>
    <m/>
  </r>
  <r>
    <m/>
    <m/>
    <m/>
    <m/>
    <m/>
    <n v="0"/>
    <e v="#DIV/0!"/>
    <e v="#DIV/0!"/>
    <n v="17"/>
    <m/>
    <m/>
    <m/>
  </r>
  <r>
    <s v="Strängsered"/>
    <n v="40"/>
    <n v="2"/>
    <d v="2014-10-29T00:00:00"/>
    <d v="2015-04-09T00:00:00"/>
    <n v="162"/>
    <n v="1.8155410312273057"/>
    <n v="1.8155410312273057"/>
    <n v="17"/>
    <m/>
    <m/>
    <m/>
  </r>
  <r>
    <s v="Strängsered"/>
    <n v="40"/>
    <n v="6"/>
    <d v="2014-11-04T00:00:00"/>
    <d v="2015-04-18T00:00:00"/>
    <n v="165"/>
    <n v="5.3475935828877006"/>
    <n v="5.3475935828877006"/>
    <n v="17"/>
    <m/>
    <m/>
    <m/>
  </r>
  <r>
    <m/>
    <m/>
    <m/>
    <m/>
    <m/>
    <n v="0"/>
    <e v="#DIV/0!"/>
    <e v="#DIV/0!"/>
    <n v="17"/>
    <m/>
    <m/>
    <m/>
  </r>
  <r>
    <m/>
    <m/>
    <m/>
    <m/>
    <m/>
    <n v="0"/>
    <e v="#DIV/0!"/>
    <e v="#DIV/0!"/>
    <n v="17"/>
    <m/>
    <m/>
    <m/>
  </r>
  <r>
    <m/>
    <m/>
    <m/>
    <m/>
    <m/>
    <n v="0"/>
    <e v="#DIV/0!"/>
    <e v="#DIV/0!"/>
    <n v="17"/>
    <m/>
    <m/>
    <m/>
  </r>
  <r>
    <s v="Gullered"/>
    <n v="19"/>
    <n v="10"/>
    <d v="2014-11-03T00:00:00"/>
    <d v="2015-04-15T00:00:00"/>
    <n v="163"/>
    <n v="18.993713080970199"/>
    <n v="18.993713080970199"/>
    <n v="17"/>
    <m/>
    <m/>
    <m/>
  </r>
  <r>
    <m/>
    <m/>
    <m/>
    <m/>
    <m/>
    <n v="0"/>
    <e v="#DIV/0!"/>
    <e v="#DIV/0!"/>
    <n v="17"/>
    <m/>
    <m/>
    <m/>
  </r>
  <r>
    <s v="Gullered"/>
    <n v="24"/>
    <n v="8"/>
    <d v="2014-12-04T00:00:00"/>
    <d v="2015-04-12T00:00:00"/>
    <n v="129"/>
    <n v="15.199878400972793"/>
    <n v="15.199878400972793"/>
    <n v="17"/>
    <m/>
    <m/>
    <m/>
  </r>
  <r>
    <m/>
    <m/>
    <m/>
    <m/>
    <m/>
    <n v="0"/>
    <e v="#DIV/0!"/>
    <e v="#DIV/0!"/>
    <n v="17"/>
    <m/>
    <m/>
    <m/>
  </r>
  <r>
    <s v="Strängsered"/>
    <n v="33"/>
    <n v="3"/>
    <d v="2014-10-25T00:00:00"/>
    <d v="2015-04-03T00:00:00"/>
    <n v="160"/>
    <n v="3.3422459893048129"/>
    <n v="3.3422459893048129"/>
    <n v="17"/>
    <m/>
    <m/>
    <m/>
  </r>
  <r>
    <s v="Strängsered"/>
    <n v="40"/>
    <n v="6"/>
    <d v="2014-09-28T00:00:00"/>
    <d v="2015-04-11T00:00:00"/>
    <n v="195"/>
    <n v="4.5248868778280542"/>
    <n v="4.5248868778280542"/>
    <n v="17"/>
    <m/>
    <m/>
    <m/>
  </r>
  <r>
    <s v="Hössna"/>
    <n v="26"/>
    <n v="11"/>
    <d v="2014-11-22T00:00:00"/>
    <d v="2015-04-16T00:00:00"/>
    <n v="145"/>
    <n v="17.163364019347792"/>
    <n v="17.163364019347792"/>
    <n v="17"/>
    <m/>
    <m/>
    <m/>
  </r>
  <r>
    <s v="Gullered"/>
    <n v="39"/>
    <n v="13"/>
    <d v="2014-11-29T00:00:00"/>
    <d v="2015-04-07T00:00:00"/>
    <n v="129"/>
    <n v="15.199878400972793"/>
    <n v="15.199878400972793"/>
    <n v="17"/>
    <m/>
    <m/>
    <m/>
  </r>
  <r>
    <s v="Gullered"/>
    <n v="40"/>
    <n v="12"/>
    <d v="2014-11-08T00:00:00"/>
    <d v="2015-04-11T00:00:00"/>
    <n v="154"/>
    <n v="11.45912910618793"/>
    <n v="11.45912910618793"/>
    <n v="17"/>
    <m/>
    <m/>
    <m/>
  </r>
  <r>
    <s v="Strängsered"/>
    <n v="33"/>
    <n v="16"/>
    <d v="2014-10-25T00:00:00"/>
    <d v="2015-03-31T00:00:00"/>
    <n v="157"/>
    <n v="18.165922999193889"/>
    <n v="18.165922999193889"/>
    <n v="17"/>
    <m/>
    <m/>
    <m/>
  </r>
  <r>
    <s v="Strängsered"/>
    <n v="30"/>
    <n v="2"/>
    <d v="2014-09-28T00:00:00"/>
    <d v="2015-04-06T00:00:00"/>
    <n v="190"/>
    <n v="2.0639834881320951"/>
    <n v="2.0639834881320951"/>
    <n v="17"/>
    <m/>
    <m/>
    <m/>
  </r>
  <r>
    <m/>
    <m/>
    <m/>
    <m/>
    <m/>
    <n v="0"/>
    <e v="#DIV/0!"/>
    <e v="#DIV/0!"/>
    <n v="17"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50">
  <r>
    <m/>
    <x v="0"/>
    <n v="33"/>
    <n v="5"/>
    <d v="2014-10-01T00:00:00"/>
    <d v="2015-04-17T00:00:00"/>
    <n v="198"/>
    <n v="4.5013413997371217"/>
    <n v="4.5013413997371217"/>
    <n v="17"/>
    <n v="4"/>
    <n v="6"/>
    <n v="0.66666666666666663"/>
  </r>
  <r>
    <m/>
    <x v="0"/>
    <n v="39"/>
    <n v="3"/>
    <d v="2014-10-30T00:00:00"/>
    <d v="2015-04-05T00:00:00"/>
    <n v="157"/>
    <n v="2.8820935527567224"/>
    <n v="2.8820935527567224"/>
    <n v="17"/>
    <m/>
    <m/>
    <m/>
  </r>
  <r>
    <m/>
    <x v="0"/>
    <n v="18"/>
    <n v="2"/>
    <d v="2014-11-01T00:00:00"/>
    <d v="2015-04-19T00:00:00"/>
    <n v="169"/>
    <n v="3.8674246819043199"/>
    <n v="3.8674246819043199"/>
    <n v="17"/>
    <m/>
    <m/>
    <m/>
  </r>
  <r>
    <s v="Pockås"/>
    <x v="1"/>
    <n v="40"/>
    <n v="15"/>
    <d v="2014-11-08T00:00:00"/>
    <d v="2015-04-11T00:00:00"/>
    <n v="154"/>
    <n v="14.323911382734913"/>
    <n v="14.323911382734913"/>
    <n v="17"/>
    <m/>
    <m/>
    <m/>
  </r>
  <r>
    <s v="Dalbohemmet"/>
    <x v="2"/>
    <n v="20"/>
    <n v="6"/>
    <d v="2014-11-08T00:00:00"/>
    <d v="2015-04-11T00:00:00"/>
    <n v="154"/>
    <n v="11.45912910618793"/>
    <n v="11.45912910618793"/>
    <n v="17"/>
    <n v="11"/>
    <n v="11"/>
    <n v="1"/>
  </r>
  <r>
    <m/>
    <x v="3"/>
    <n v="24"/>
    <n v="6"/>
    <d v="2014-11-01T00:00:00"/>
    <d v="2015-04-01T00:00:00"/>
    <n v="151"/>
    <n v="9.7389949357226335"/>
    <n v="9.7389949357226335"/>
    <n v="17"/>
    <n v="10"/>
    <n v="10"/>
    <n v="1"/>
  </r>
  <r>
    <m/>
    <x v="4"/>
    <m/>
    <m/>
    <m/>
    <m/>
    <n v="0"/>
    <e v="#DIV/0!"/>
    <e v="#DIV/0!"/>
    <n v="17"/>
    <m/>
    <m/>
    <m/>
  </r>
  <r>
    <s v="Göpåsen"/>
    <x v="0"/>
    <n v="39"/>
    <n v="8"/>
    <d v="2014-11-07T00:00:00"/>
    <d v="2015-04-06T00:00:00"/>
    <n v="150"/>
    <n v="8.0442433383609853"/>
    <n v="8.0442433383609853"/>
    <n v="17"/>
    <m/>
    <m/>
    <m/>
  </r>
  <r>
    <m/>
    <x v="4"/>
    <m/>
    <m/>
    <m/>
    <m/>
    <n v="0"/>
    <e v="#DIV/0!"/>
    <e v="#DIV/0!"/>
    <n v="17"/>
    <m/>
    <m/>
    <m/>
  </r>
  <r>
    <m/>
    <x v="4"/>
    <m/>
    <m/>
    <m/>
    <m/>
    <n v="0"/>
    <e v="#DIV/0!"/>
    <e v="#DIV/0!"/>
    <n v="17"/>
    <m/>
    <m/>
    <m/>
  </r>
  <r>
    <m/>
    <x v="4"/>
    <m/>
    <m/>
    <m/>
    <m/>
    <n v="0"/>
    <e v="#DIV/0!"/>
    <e v="#DIV/0!"/>
    <n v="17"/>
    <m/>
    <m/>
    <m/>
  </r>
  <r>
    <s v="Skärum"/>
    <x v="2"/>
    <n v="9"/>
    <n v="0"/>
    <d v="2014-11-08T00:00:00"/>
    <d v="2015-04-11T00:00:00"/>
    <n v="154"/>
    <n v="0"/>
    <n v="0"/>
    <n v="17"/>
    <m/>
    <m/>
    <m/>
  </r>
  <r>
    <m/>
    <x v="4"/>
    <m/>
    <m/>
    <m/>
    <m/>
    <n v="0"/>
    <e v="#DIV/0!"/>
    <e v="#DIV/0!"/>
    <n v="17"/>
    <m/>
    <m/>
    <m/>
  </r>
  <r>
    <s v="Hallabo"/>
    <x v="5"/>
    <n v="33"/>
    <n v="14"/>
    <d v="2014-10-04T00:00:00"/>
    <d v="2015-03-27T00:00:00"/>
    <n v="174"/>
    <n v="14.342205011576208"/>
    <n v="14.342205011576208"/>
    <n v="17"/>
    <n v="3"/>
    <n v="7"/>
    <n v="0.42857142857142855"/>
  </r>
  <r>
    <s v="Skogslund"/>
    <x v="2"/>
    <n v="15"/>
    <n v="4"/>
    <d v="2014-11-08T00:00:00"/>
    <d v="2015-04-11T00:00:00"/>
    <n v="154"/>
    <n v="10.185892538833714"/>
    <n v="10.185892538833714"/>
    <n v="17"/>
    <m/>
    <m/>
    <m/>
  </r>
  <r>
    <s v="Kyrkeryd-Brängesås"/>
    <x v="6"/>
    <n v="8"/>
    <n v="1"/>
    <d v="2014-11-10T00:00:00"/>
    <d v="2015-03-20T00:00:00"/>
    <n v="130"/>
    <n v="5.6561085972850682"/>
    <n v="5.6561085972850682"/>
    <n v="17"/>
    <n v="12"/>
    <n v="15"/>
    <n v="0.8"/>
  </r>
  <r>
    <s v="Torvmossen"/>
    <x v="2"/>
    <n v="9"/>
    <n v="1"/>
    <d v="2014-11-08T00:00:00"/>
    <d v="2015-04-11T00:00:00"/>
    <n v="154"/>
    <n v="4.2441218911807148"/>
    <n v="4.2441218911807148"/>
    <n v="17"/>
    <m/>
    <m/>
    <m/>
  </r>
  <r>
    <s v="Brattelid"/>
    <x v="2"/>
    <n v="8"/>
    <n v="2"/>
    <d v="2014-11-08T00:00:00"/>
    <d v="2015-04-11T00:00:00"/>
    <n v="154"/>
    <n v="9.5492742551566074"/>
    <n v="9.5492742551566074"/>
    <n v="17"/>
    <m/>
    <m/>
    <m/>
  </r>
  <r>
    <s v="Kila"/>
    <x v="2"/>
    <n v="9"/>
    <n v="1"/>
    <d v="2014-11-08T00:00:00"/>
    <d v="2015-04-09T00:00:00"/>
    <n v="152"/>
    <n v="4.2999656002751978"/>
    <n v="4.2999656002751978"/>
    <n v="17"/>
    <m/>
    <m/>
    <m/>
  </r>
  <r>
    <s v="Tumarp"/>
    <x v="2"/>
    <n v="9"/>
    <n v="1"/>
    <d v="2014-11-08T00:00:00"/>
    <d v="2015-03-30T00:00:00"/>
    <n v="142"/>
    <n v="4.6027800791678173"/>
    <n v="4.6027800791678173"/>
    <n v="17"/>
    <m/>
    <m/>
    <m/>
  </r>
  <r>
    <s v="Slätten"/>
    <x v="2"/>
    <n v="3"/>
    <n v="0"/>
    <d v="2014-11-08T00:00:00"/>
    <d v="2015-04-11T00:00:00"/>
    <n v="154"/>
    <n v="0"/>
    <n v="0"/>
    <n v="17"/>
    <m/>
    <m/>
    <m/>
  </r>
  <r>
    <s v="Granberg"/>
    <x v="2"/>
    <n v="7"/>
    <n v="2"/>
    <d v="2014-11-08T00:00:00"/>
    <d v="2015-04-11T00:00:00"/>
    <n v="154"/>
    <n v="10.913456291607552"/>
    <n v="10.913456291607552"/>
    <n v="17"/>
    <m/>
    <m/>
    <m/>
  </r>
  <r>
    <s v="Äspebacken"/>
    <x v="2"/>
    <n v="9"/>
    <n v="1"/>
    <d v="2014-11-08T00:00:00"/>
    <d v="2015-03-30T00:00:00"/>
    <n v="142"/>
    <n v="4.6027800791678173"/>
    <n v="4.6027800791678173"/>
    <n v="17"/>
    <m/>
    <m/>
    <m/>
  </r>
  <r>
    <m/>
    <x v="4"/>
    <m/>
    <m/>
    <m/>
    <m/>
    <n v="0"/>
    <e v="#DIV/0!"/>
    <e v="#DIV/0!"/>
    <n v="17"/>
    <m/>
    <m/>
    <m/>
  </r>
  <r>
    <s v="Brostorp"/>
    <x v="3"/>
    <n v="24"/>
    <n v="13"/>
    <d v="2014-10-20T00:00:00"/>
    <d v="2015-04-20T00:00:00"/>
    <n v="182"/>
    <n v="17.50700280112045"/>
    <n v="17.50700280112045"/>
    <n v="17"/>
    <m/>
    <m/>
    <m/>
  </r>
  <r>
    <m/>
    <x v="3"/>
    <n v="14"/>
    <n v="3"/>
    <d v="2014-11-16T00:00:00"/>
    <d v="2015-04-01T00:00:00"/>
    <n v="136"/>
    <n v="9.2684132476520027"/>
    <n v="9.2684132476520027"/>
    <n v="17"/>
    <m/>
    <m/>
    <m/>
  </r>
  <r>
    <s v="Dalums egendom"/>
    <x v="3"/>
    <n v="29"/>
    <n v="4"/>
    <d v="2014-11-08T00:00:00"/>
    <d v="2015-03-28T00:00:00"/>
    <n v="140"/>
    <n v="5.7954216169226314"/>
    <n v="5.7954216169226314"/>
    <n v="17"/>
    <m/>
    <m/>
    <m/>
  </r>
  <r>
    <m/>
    <x v="4"/>
    <m/>
    <m/>
    <m/>
    <m/>
    <n v="0"/>
    <e v="#DIV/0!"/>
    <e v="#DIV/0!"/>
    <n v="17"/>
    <m/>
    <m/>
    <m/>
  </r>
  <r>
    <m/>
    <x v="4"/>
    <m/>
    <m/>
    <m/>
    <m/>
    <n v="0"/>
    <e v="#DIV/0!"/>
    <e v="#DIV/0!"/>
    <n v="17"/>
    <m/>
    <m/>
    <m/>
  </r>
  <r>
    <m/>
    <x v="4"/>
    <m/>
    <m/>
    <m/>
    <m/>
    <n v="0"/>
    <e v="#DIV/0!"/>
    <e v="#DIV/0!"/>
    <n v="17"/>
    <m/>
    <m/>
    <m/>
  </r>
  <r>
    <m/>
    <x v="4"/>
    <m/>
    <m/>
    <m/>
    <m/>
    <n v="0"/>
    <e v="#DIV/0!"/>
    <e v="#DIV/0!"/>
    <n v="17"/>
    <m/>
    <m/>
    <m/>
  </r>
  <r>
    <s v="Årås 1"/>
    <x v="6"/>
    <n v="35"/>
    <n v="7"/>
    <d v="2014-11-03T00:00:00"/>
    <d v="2015-03-29T00:00:00"/>
    <n v="146"/>
    <n v="8.058017727639001"/>
    <n v="8.058017727639001"/>
    <n v="17"/>
    <m/>
    <m/>
    <m/>
  </r>
  <r>
    <m/>
    <x v="4"/>
    <m/>
    <m/>
    <m/>
    <m/>
    <n v="0"/>
    <e v="#DIV/0!"/>
    <e v="#DIV/0!"/>
    <n v="17"/>
    <m/>
    <m/>
    <m/>
  </r>
  <r>
    <s v="Valshalla"/>
    <x v="6"/>
    <n v="19"/>
    <n v="2"/>
    <d v="2014-10-24T00:00:00"/>
    <d v="2015-04-10T00:00:00"/>
    <n v="168"/>
    <n v="3.685684800235884"/>
    <n v="3.685684800235884"/>
    <n v="17"/>
    <m/>
    <m/>
    <m/>
  </r>
  <r>
    <m/>
    <x v="4"/>
    <m/>
    <m/>
    <m/>
    <m/>
    <n v="0"/>
    <e v="#DIV/0!"/>
    <e v="#DIV/0!"/>
    <n v="17"/>
    <m/>
    <m/>
    <m/>
  </r>
  <r>
    <s v="Stockared"/>
    <x v="6"/>
    <n v="40"/>
    <n v="0"/>
    <d v="2014-09-25T00:00:00"/>
    <d v="2015-03-25T00:00:00"/>
    <n v="181"/>
    <n v="0"/>
    <n v="0"/>
    <n v="17"/>
    <m/>
    <m/>
    <m/>
  </r>
  <r>
    <s v="Brostorp"/>
    <x v="3"/>
    <n v="12"/>
    <n v="1"/>
    <d v="2014-10-20T00:00:00"/>
    <d v="2015-04-20T00:00:00"/>
    <n v="182"/>
    <n v="2.693385046326223"/>
    <n v="2.693385046326223"/>
    <n v="17"/>
    <m/>
    <m/>
    <m/>
  </r>
  <r>
    <m/>
    <x v="3"/>
    <n v="25"/>
    <n v="4"/>
    <d v="2014-11-16T00:00:00"/>
    <d v="2015-04-01T00:00:00"/>
    <n v="136"/>
    <n v="6.9204152249134951"/>
    <n v="6.9204152249134951"/>
    <n v="17"/>
    <m/>
    <m/>
    <m/>
  </r>
  <r>
    <m/>
    <x v="3"/>
    <n v="31"/>
    <n v="8"/>
    <d v="2014-11-16T00:00:00"/>
    <d v="2015-04-01T00:00:00"/>
    <n v="136"/>
    <n v="11.161960040183056"/>
    <n v="11.161960040183056"/>
    <n v="17"/>
    <m/>
    <m/>
    <m/>
  </r>
  <r>
    <s v="Dalums egendom"/>
    <x v="3"/>
    <n v="24"/>
    <n v="1"/>
    <d v="2014-11-08T00:00:00"/>
    <d v="2015-03-28T00:00:00"/>
    <n v="140"/>
    <n v="1.7507002801120448"/>
    <n v="1.7507002801120448"/>
    <n v="17"/>
    <m/>
    <m/>
    <m/>
  </r>
  <r>
    <s v="Vinsarp"/>
    <x v="7"/>
    <n v="27"/>
    <n v="4"/>
    <d v="2014-11-15T00:00:00"/>
    <d v="2015-04-10T00:00:00"/>
    <n v="146"/>
    <n v="5.9689020204733341"/>
    <n v="5.9689020204733341"/>
    <n v="17"/>
    <n v="2"/>
    <n v="5"/>
    <n v="0.4"/>
  </r>
  <r>
    <s v="Vinsarp"/>
    <x v="7"/>
    <n v="17"/>
    <n v="11"/>
    <d v="2014-11-15T00:00:00"/>
    <d v="2015-04-10T00:00:00"/>
    <n v="146"/>
    <n v="26.070057354126178"/>
    <n v="26.070057354126178"/>
    <n v="17"/>
    <m/>
    <m/>
    <m/>
  </r>
  <r>
    <s v="Torpa"/>
    <x v="6"/>
    <n v="18"/>
    <n v="4"/>
    <d v="2014-11-23T00:00:00"/>
    <d v="2015-04-06T00:00:00"/>
    <n v="134"/>
    <n v="9.7551458394303001"/>
    <n v="9.7551458394303001"/>
    <n v="17"/>
    <m/>
    <m/>
    <m/>
  </r>
  <r>
    <m/>
    <x v="4"/>
    <m/>
    <m/>
    <m/>
    <m/>
    <n v="0"/>
    <e v="#DIV/0!"/>
    <e v="#DIV/0!"/>
    <n v="17"/>
    <m/>
    <m/>
    <m/>
  </r>
  <r>
    <s v="Årås 1"/>
    <x v="6"/>
    <n v="28"/>
    <n v="1"/>
    <d v="2014-11-09T00:00:00"/>
    <d v="2015-04-03T00:00:00"/>
    <n v="145"/>
    <n v="1.4488554042306578"/>
    <n v="1.4488554042306578"/>
    <n v="17"/>
    <m/>
    <m/>
    <m/>
  </r>
  <r>
    <s v="Vållered"/>
    <x v="6"/>
    <n v="40"/>
    <n v="1"/>
    <d v="2014-09-26T00:00:00"/>
    <d v="2015-03-24T00:00:00"/>
    <n v="179"/>
    <n v="0.82155767334866903"/>
    <n v="0.82155767334866903"/>
    <n v="17"/>
    <m/>
    <m/>
    <m/>
  </r>
  <r>
    <s v="Matsaruder"/>
    <x v="6"/>
    <n v="32"/>
    <n v="12"/>
    <d v="2014-11-09T00:00:00"/>
    <d v="2015-04-12T00:00:00"/>
    <n v="154"/>
    <n v="14.323911382734913"/>
    <n v="14.323911382734913"/>
    <n v="17"/>
    <m/>
    <m/>
    <m/>
  </r>
  <r>
    <m/>
    <x v="4"/>
    <m/>
    <m/>
    <m/>
    <m/>
    <n v="0"/>
    <e v="#DIV/0!"/>
    <e v="#DIV/0!"/>
    <n v="17"/>
    <m/>
    <m/>
    <m/>
  </r>
  <r>
    <s v="Bäckanäs"/>
    <x v="6"/>
    <n v="40"/>
    <n v="6"/>
    <d v="2014-10-26T00:00:00"/>
    <d v="2015-04-12T00:00:00"/>
    <n v="168"/>
    <n v="5.2521008403361344"/>
    <n v="5.2521008403361344"/>
    <n v="17"/>
    <m/>
    <m/>
    <m/>
  </r>
  <r>
    <m/>
    <x v="3"/>
    <n v="15"/>
    <n v="2"/>
    <d v="2014-11-01T00:00:00"/>
    <d v="2015-04-01T00:00:00"/>
    <n v="151"/>
    <n v="5.1941306323854048"/>
    <n v="5.1941306323854048"/>
    <n v="17"/>
    <m/>
    <m/>
    <m/>
  </r>
  <r>
    <m/>
    <x v="3"/>
    <n v="31"/>
    <n v="8"/>
    <d v="2014-11-01T00:00:00"/>
    <d v="2015-04-01T00:00:00"/>
    <n v="151"/>
    <n v="10.053156062681428"/>
    <n v="10.053156062681428"/>
    <n v="17"/>
    <m/>
    <m/>
    <m/>
  </r>
  <r>
    <m/>
    <x v="4"/>
    <m/>
    <m/>
    <m/>
    <m/>
    <n v="0"/>
    <e v="#DIV/0!"/>
    <e v="#DIV/0!"/>
    <n v="17"/>
    <m/>
    <m/>
    <m/>
  </r>
  <r>
    <s v="Göpåsen"/>
    <x v="5"/>
    <n v="17"/>
    <n v="1"/>
    <d v="2014-10-15T00:00:00"/>
    <d v="2015-03-28T00:00:00"/>
    <n v="164"/>
    <n v="2.1098826905224071"/>
    <n v="2.1098826905224071"/>
    <n v="17"/>
    <m/>
    <m/>
    <m/>
  </r>
  <r>
    <m/>
    <x v="4"/>
    <m/>
    <m/>
    <m/>
    <m/>
    <n v="0"/>
    <e v="#DIV/0!"/>
    <e v="#DIV/0!"/>
    <n v="17"/>
    <m/>
    <m/>
    <m/>
  </r>
  <r>
    <m/>
    <x v="4"/>
    <m/>
    <m/>
    <m/>
    <m/>
    <n v="0"/>
    <e v="#DIV/0!"/>
    <e v="#DIV/0!"/>
    <n v="17"/>
    <m/>
    <m/>
    <m/>
  </r>
  <r>
    <m/>
    <x v="4"/>
    <m/>
    <m/>
    <m/>
    <m/>
    <n v="0"/>
    <e v="#DIV/0!"/>
    <e v="#DIV/0!"/>
    <n v="17"/>
    <m/>
    <m/>
    <m/>
  </r>
  <r>
    <s v="Brängesås"/>
    <x v="6"/>
    <n v="18"/>
    <n v="0"/>
    <d v="2014-11-05T00:00:00"/>
    <d v="2015-03-26T00:00:00"/>
    <n v="141"/>
    <n v="0"/>
    <n v="0"/>
    <n v="17"/>
    <m/>
    <m/>
    <m/>
  </r>
  <r>
    <m/>
    <x v="4"/>
    <m/>
    <m/>
    <m/>
    <m/>
    <n v="0"/>
    <e v="#DIV/0!"/>
    <e v="#DIV/0!"/>
    <n v="17"/>
    <m/>
    <m/>
    <m/>
  </r>
  <r>
    <m/>
    <x v="5"/>
    <n v="24"/>
    <n v="2"/>
    <d v="2014-12-11T00:00:00"/>
    <d v="2015-04-10T00:00:00"/>
    <n v="120"/>
    <n v="4.0849673202614376"/>
    <n v="4.0849673202614376"/>
    <n v="17"/>
    <m/>
    <m/>
    <m/>
  </r>
  <r>
    <s v="Brängesås"/>
    <x v="6"/>
    <n v="22"/>
    <n v="1"/>
    <d v="2014-10-30T00:00:00"/>
    <d v="2015-03-21T00:00:00"/>
    <n v="142"/>
    <n v="1.8829554869322889"/>
    <n v="1.8829554869322889"/>
    <n v="17"/>
    <m/>
    <m/>
    <m/>
  </r>
  <r>
    <s v="Bäckanäs"/>
    <x v="6"/>
    <n v="18"/>
    <n v="5"/>
    <d v="2014-10-26T00:00:00"/>
    <d v="2015-04-12T00:00:00"/>
    <n v="168"/>
    <n v="9.7261126672891383"/>
    <n v="9.7261126672891383"/>
    <n v="17"/>
    <m/>
    <m/>
    <m/>
  </r>
  <r>
    <m/>
    <x v="4"/>
    <m/>
    <m/>
    <m/>
    <m/>
    <n v="0"/>
    <e v="#DIV/0!"/>
    <e v="#DIV/0!"/>
    <n v="17"/>
    <m/>
    <m/>
    <m/>
  </r>
  <r>
    <s v="Kinnared"/>
    <x v="8"/>
    <n v="33"/>
    <n v="4"/>
    <d v="2014-11-22T00:00:00"/>
    <d v="2015-04-16T00:00:00"/>
    <n v="145"/>
    <n v="4.9173274325404144"/>
    <n v="4.9173274325404144"/>
    <n v="17"/>
    <n v="10"/>
    <n v="20"/>
    <n v="0.5"/>
  </r>
  <r>
    <s v="Hornsås"/>
    <x v="8"/>
    <n v="39"/>
    <n v="4"/>
    <d v="2014-11-11T00:00:00"/>
    <d v="2015-04-05T00:00:00"/>
    <n v="145"/>
    <n v="4.160815519841889"/>
    <n v="4.160815519841889"/>
    <n v="17"/>
    <m/>
    <m/>
    <m/>
  </r>
  <r>
    <s v="Hjälmsered"/>
    <x v="9"/>
    <n v="19"/>
    <n v="3"/>
    <d v="2014-11-11T00:00:00"/>
    <d v="2015-04-10T00:00:00"/>
    <n v="150"/>
    <n v="6.1919504643962853"/>
    <n v="6.1919504643962853"/>
    <n v="17"/>
    <n v="8"/>
    <n v="10"/>
    <n v="0.8"/>
  </r>
  <r>
    <m/>
    <x v="10"/>
    <n v="38"/>
    <n v="6"/>
    <d v="2014-10-25T00:00:00"/>
    <d v="2015-03-28T00:00:00"/>
    <n v="154"/>
    <n v="6.0311205822041734"/>
    <n v="6.0311205822041734"/>
    <n v="17"/>
    <n v="13"/>
    <n v="20"/>
    <n v="0.65"/>
  </r>
  <r>
    <m/>
    <x v="10"/>
    <n v="24"/>
    <n v="4"/>
    <d v="2014-11-07T00:00:00"/>
    <d v="2015-04-11T00:00:00"/>
    <n v="155"/>
    <n v="6.3251106894370652"/>
    <n v="6.3251106894370652"/>
    <n v="17"/>
    <m/>
    <m/>
    <m/>
  </r>
  <r>
    <m/>
    <x v="11"/>
    <n v="40"/>
    <n v="3"/>
    <d v="2014-11-01T00:00:00"/>
    <d v="2015-04-10T00:00:00"/>
    <n v="160"/>
    <n v="2.7573529411764706"/>
    <n v="2.7573529411764706"/>
    <n v="17"/>
    <n v="2"/>
    <n v="8"/>
    <n v="0.25"/>
  </r>
  <r>
    <s v="Kinnared"/>
    <x v="8"/>
    <n v="40"/>
    <n v="16"/>
    <d v="2014-11-22T00:00:00"/>
    <d v="2015-04-19T00:00:00"/>
    <n v="148"/>
    <n v="15.898251192368839"/>
    <n v="15.898251192368839"/>
    <n v="17"/>
    <m/>
    <m/>
    <m/>
  </r>
  <r>
    <m/>
    <x v="10"/>
    <n v="32"/>
    <n v="2"/>
    <d v="2014-10-25T00:00:00"/>
    <d v="2015-04-06T00:00:00"/>
    <n v="163"/>
    <n v="2.2555034283652109"/>
    <n v="2.2555034283652109"/>
    <n v="17"/>
    <m/>
    <m/>
    <m/>
  </r>
  <r>
    <m/>
    <x v="10"/>
    <n v="40"/>
    <n v="4"/>
    <d v="2014-11-05T00:00:00"/>
    <d v="2015-04-04T00:00:00"/>
    <n v="150"/>
    <n v="3.9215686274509802"/>
    <n v="3.9215686274509802"/>
    <n v="17"/>
    <m/>
    <m/>
    <m/>
  </r>
  <r>
    <m/>
    <x v="4"/>
    <m/>
    <m/>
    <m/>
    <m/>
    <n v="0"/>
    <e v="#DIV/0!"/>
    <e v="#DIV/0!"/>
    <n v="17"/>
    <m/>
    <m/>
    <m/>
  </r>
  <r>
    <m/>
    <x v="4"/>
    <m/>
    <m/>
    <m/>
    <m/>
    <n v="0"/>
    <e v="#DIV/0!"/>
    <e v="#DIV/0!"/>
    <n v="17"/>
    <m/>
    <m/>
    <m/>
  </r>
  <r>
    <m/>
    <x v="8"/>
    <n v="27"/>
    <n v="15"/>
    <d v="2014-11-15T00:00:00"/>
    <d v="2015-04-18T00:00:00"/>
    <n v="154"/>
    <n v="21.220609455903574"/>
    <n v="21.220609455903574"/>
    <n v="17"/>
    <m/>
    <m/>
    <m/>
  </r>
  <r>
    <s v="Hornsås"/>
    <x v="8"/>
    <n v="16"/>
    <n v="3"/>
    <d v="2014-11-08T00:00:00"/>
    <d v="2015-04-04T00:00:00"/>
    <n v="147"/>
    <n v="7.5030012004801918"/>
    <n v="7.5030012004801918"/>
    <n v="17"/>
    <m/>
    <m/>
    <m/>
  </r>
  <r>
    <m/>
    <x v="4"/>
    <m/>
    <m/>
    <m/>
    <m/>
    <n v="0"/>
    <e v="#DIV/0!"/>
    <e v="#DIV/0!"/>
    <n v="17"/>
    <m/>
    <m/>
    <m/>
  </r>
  <r>
    <m/>
    <x v="9"/>
    <n v="21"/>
    <n v="0"/>
    <d v="2014-11-09T00:00:00"/>
    <d v="2015-04-05T00:00:00"/>
    <n v="147"/>
    <n v="0"/>
    <n v="0"/>
    <n v="17"/>
    <m/>
    <m/>
    <m/>
  </r>
  <r>
    <m/>
    <x v="9"/>
    <n v="39"/>
    <n v="7"/>
    <d v="2014-11-09T00:00:00"/>
    <d v="2015-04-06T00:00:00"/>
    <n v="148"/>
    <n v="7.1338306632424278"/>
    <n v="7.1338306632424278"/>
    <n v="17"/>
    <m/>
    <m/>
    <m/>
  </r>
  <r>
    <m/>
    <x v="4"/>
    <m/>
    <m/>
    <m/>
    <m/>
    <n v="0"/>
    <e v="#DIV/0!"/>
    <e v="#DIV/0!"/>
    <n v="17"/>
    <m/>
    <m/>
    <m/>
  </r>
  <r>
    <m/>
    <x v="10"/>
    <n v="34"/>
    <n v="7"/>
    <d v="2014-11-15T00:00:00"/>
    <d v="2015-04-11T00:00:00"/>
    <n v="147"/>
    <n v="8.2385895534684455"/>
    <n v="8.2385895534684455"/>
    <n v="17"/>
    <m/>
    <m/>
    <m/>
  </r>
  <r>
    <m/>
    <x v="10"/>
    <n v="31"/>
    <n v="2"/>
    <d v="2014-11-15T00:00:00"/>
    <d v="2015-04-05T00:00:00"/>
    <n v="141"/>
    <n v="2.6915364635902406"/>
    <n v="2.6915364635902406"/>
    <n v="17"/>
    <m/>
    <m/>
    <m/>
  </r>
  <r>
    <m/>
    <x v="4"/>
    <m/>
    <m/>
    <m/>
    <m/>
    <n v="0"/>
    <e v="#DIV/0!"/>
    <e v="#DIV/0!"/>
    <n v="17"/>
    <m/>
    <m/>
    <m/>
  </r>
  <r>
    <m/>
    <x v="4"/>
    <m/>
    <m/>
    <m/>
    <m/>
    <n v="0"/>
    <e v="#DIV/0!"/>
    <e v="#DIV/0!"/>
    <n v="17"/>
    <m/>
    <m/>
    <m/>
  </r>
  <r>
    <m/>
    <x v="4"/>
    <m/>
    <m/>
    <m/>
    <m/>
    <n v="0"/>
    <e v="#DIV/0!"/>
    <e v="#DIV/0!"/>
    <n v="17"/>
    <m/>
    <m/>
    <m/>
  </r>
  <r>
    <m/>
    <x v="4"/>
    <m/>
    <m/>
    <m/>
    <m/>
    <n v="0"/>
    <e v="#DIV/0!"/>
    <e v="#DIV/0!"/>
    <n v="17"/>
    <m/>
    <m/>
    <m/>
  </r>
  <r>
    <m/>
    <x v="4"/>
    <m/>
    <m/>
    <m/>
    <m/>
    <n v="0"/>
    <e v="#DIV/0!"/>
    <e v="#DIV/0!"/>
    <n v="17"/>
    <m/>
    <m/>
    <m/>
  </r>
  <r>
    <m/>
    <x v="8"/>
    <n v="34"/>
    <n v="1"/>
    <d v="2014-11-15T00:00:00"/>
    <d v="2015-04-19T00:00:00"/>
    <n v="155"/>
    <n v="1.1161960040183057"/>
    <n v="1.1161960040183057"/>
    <n v="17"/>
    <m/>
    <m/>
    <m/>
  </r>
  <r>
    <m/>
    <x v="4"/>
    <m/>
    <m/>
    <m/>
    <m/>
    <n v="0"/>
    <e v="#DIV/0!"/>
    <e v="#DIV/0!"/>
    <n v="17"/>
    <m/>
    <m/>
    <m/>
  </r>
  <r>
    <s v="Kronoparken"/>
    <x v="12"/>
    <n v="37"/>
    <n v="12"/>
    <d v="2014-11-30T00:00:00"/>
    <d v="2015-04-06T00:00:00"/>
    <n v="127"/>
    <n v="15.02196963058473"/>
    <n v="15.02196963058473"/>
    <n v="17"/>
    <n v="10"/>
    <n v="14"/>
    <n v="0.7142857142857143"/>
  </r>
  <r>
    <m/>
    <x v="10"/>
    <n v="9"/>
    <n v="2"/>
    <d v="2014-10-15T00:00:00"/>
    <d v="2015-04-06T00:00:00"/>
    <n v="173"/>
    <n v="7.5560089160905211"/>
    <n v="7.5560089160905211"/>
    <n v="17"/>
    <m/>
    <m/>
    <m/>
  </r>
  <r>
    <m/>
    <x v="4"/>
    <m/>
    <m/>
    <m/>
    <m/>
    <n v="0"/>
    <e v="#DIV/0!"/>
    <e v="#DIV/0!"/>
    <n v="17"/>
    <m/>
    <m/>
    <m/>
  </r>
  <r>
    <s v="Hede"/>
    <x v="11"/>
    <n v="14"/>
    <n v="0"/>
    <d v="2014-09-29T00:00:00"/>
    <d v="2015-04-11T00:00:00"/>
    <n v="194"/>
    <n v="0"/>
    <n v="0"/>
    <n v="17"/>
    <m/>
    <m/>
    <m/>
  </r>
  <r>
    <m/>
    <x v="8"/>
    <n v="28"/>
    <n v="2"/>
    <d v="2014-11-15T00:00:00"/>
    <d v="2015-04-19T00:00:00"/>
    <n v="155"/>
    <n v="2.7107617240444566"/>
    <n v="2.7107617240444566"/>
    <n v="17"/>
    <m/>
    <m/>
    <m/>
  </r>
  <r>
    <m/>
    <x v="9"/>
    <n v="16"/>
    <n v="2"/>
    <d v="2014-11-09T00:00:00"/>
    <d v="2015-04-03T00:00:00"/>
    <n v="145"/>
    <n v="5.0709939148073024"/>
    <n v="5.0709939148073024"/>
    <n v="17"/>
    <m/>
    <m/>
    <m/>
  </r>
  <r>
    <s v="Fränarp"/>
    <x v="13"/>
    <n v="4"/>
    <n v="3"/>
    <d v="2014-11-02T00:00:00"/>
    <d v="2015-04-08T00:00:00"/>
    <n v="157"/>
    <n v="28.100412139378044"/>
    <n v="28.100412139378044"/>
    <n v="17"/>
    <m/>
    <m/>
    <m/>
  </r>
  <r>
    <m/>
    <x v="4"/>
    <m/>
    <m/>
    <m/>
    <m/>
    <n v="0"/>
    <e v="#DIV/0!"/>
    <e v="#DIV/0!"/>
    <n v="17"/>
    <m/>
    <m/>
    <m/>
  </r>
  <r>
    <m/>
    <x v="4"/>
    <m/>
    <m/>
    <m/>
    <m/>
    <n v="0"/>
    <e v="#DIV/0!"/>
    <e v="#DIV/0!"/>
    <n v="17"/>
    <m/>
    <m/>
    <m/>
  </r>
  <r>
    <m/>
    <x v="4"/>
    <m/>
    <m/>
    <m/>
    <m/>
    <n v="0"/>
    <e v="#DIV/0!"/>
    <e v="#DIV/0!"/>
    <n v="17"/>
    <m/>
    <m/>
    <m/>
  </r>
  <r>
    <s v="Fränarp"/>
    <x v="13"/>
    <n v="40"/>
    <n v="8"/>
    <d v="2014-11-02T00:00:00"/>
    <d v="2015-04-08T00:00:00"/>
    <n v="157"/>
    <n v="7.4934432371674786"/>
    <n v="7.4934432371674786"/>
    <n v="17"/>
    <n v="6"/>
    <n v="12"/>
    <n v="0.5"/>
  </r>
  <r>
    <s v="84-23-05"/>
    <x v="14"/>
    <n v="20"/>
    <n v="2"/>
    <d v="2014-11-23T00:00:00"/>
    <d v="2015-04-06T00:00:00"/>
    <n v="134"/>
    <n v="4.3898156277436344"/>
    <n v="4.3898156277436344"/>
    <n v="17"/>
    <n v="5"/>
    <n v="6"/>
    <n v="0.83333333333333337"/>
  </r>
  <r>
    <s v="84-23-05"/>
    <x v="14"/>
    <n v="37"/>
    <n v="3"/>
    <d v="2014-11-22T00:00:00"/>
    <d v="2015-04-05T00:00:00"/>
    <n v="134"/>
    <n v="3.5593099684407847"/>
    <n v="3.5593099684407847"/>
    <n v="17"/>
    <m/>
    <m/>
    <m/>
  </r>
  <r>
    <s v="84-23-05"/>
    <x v="14"/>
    <n v="17"/>
    <n v="3"/>
    <d v="2014-11-15T00:00:00"/>
    <d v="2015-04-05T00:00:00"/>
    <n v="141"/>
    <n v="7.3621438562909516"/>
    <n v="7.3621438562909516"/>
    <n v="17"/>
    <m/>
    <m/>
    <m/>
  </r>
  <r>
    <s v="Gudebo"/>
    <x v="12"/>
    <n v="32"/>
    <n v="2"/>
    <d v="2014-10-18T00:00:00"/>
    <d v="2015-04-06T00:00:00"/>
    <n v="170"/>
    <n v="2.1626297577854672"/>
    <n v="2.1626297577854672"/>
    <n v="17"/>
    <m/>
    <m/>
    <m/>
  </r>
  <r>
    <s v="Gudebo"/>
    <x v="12"/>
    <n v="34"/>
    <n v="5"/>
    <d v="2014-10-18T00:00:00"/>
    <d v="2015-04-06T00:00:00"/>
    <n v="170"/>
    <n v="5.0885406065540399"/>
    <n v="5.0885406065540399"/>
    <n v="17"/>
    <m/>
    <m/>
    <m/>
  </r>
  <r>
    <m/>
    <x v="12"/>
    <n v="19"/>
    <n v="2"/>
    <d v="2014-11-15T00:00:00"/>
    <d v="2015-04-17T00:00:00"/>
    <n v="153"/>
    <n v="4.0470264473178332"/>
    <n v="4.0470264473178332"/>
    <n v="17"/>
    <m/>
    <m/>
    <m/>
  </r>
  <r>
    <m/>
    <x v="12"/>
    <n v="20"/>
    <n v="6"/>
    <d v="2014-11-15T00:00:00"/>
    <d v="2015-04-09T00:00:00"/>
    <n v="145"/>
    <n v="12.170385395537526"/>
    <n v="12.170385395537526"/>
    <n v="17"/>
    <m/>
    <m/>
    <m/>
  </r>
  <r>
    <m/>
    <x v="4"/>
    <m/>
    <m/>
    <m/>
    <m/>
    <n v="0"/>
    <e v="#DIV/0!"/>
    <e v="#DIV/0!"/>
    <n v="17"/>
    <m/>
    <m/>
    <m/>
  </r>
  <r>
    <m/>
    <x v="4"/>
    <m/>
    <m/>
    <m/>
    <m/>
    <n v="0"/>
    <e v="#DIV/0!"/>
    <e v="#DIV/0!"/>
    <n v="17"/>
    <m/>
    <m/>
    <m/>
  </r>
  <r>
    <m/>
    <x v="4"/>
    <m/>
    <m/>
    <m/>
    <m/>
    <n v="0"/>
    <e v="#DIV/0!"/>
    <e v="#DIV/0!"/>
    <n v="17"/>
    <m/>
    <m/>
    <m/>
  </r>
  <r>
    <m/>
    <x v="13"/>
    <n v="21"/>
    <n v="5"/>
    <d v="2014-11-02T00:00:00"/>
    <d v="2015-04-08T00:00:00"/>
    <n v="157"/>
    <n v="8.9207657585327116"/>
    <n v="8.9207657585327116"/>
    <n v="17"/>
    <m/>
    <m/>
    <m/>
  </r>
  <r>
    <m/>
    <x v="8"/>
    <n v="40"/>
    <n v="4"/>
    <d v="2014-11-15T00:00:00"/>
    <d v="2015-04-19T00:00:00"/>
    <n v="155"/>
    <n v="3.795066413662239"/>
    <n v="3.795066413662239"/>
    <n v="17"/>
    <m/>
    <m/>
    <m/>
  </r>
  <r>
    <m/>
    <x v="8"/>
    <n v="18"/>
    <n v="2"/>
    <d v="2014-11-06T00:00:00"/>
    <d v="2015-04-16T00:00:00"/>
    <n v="161"/>
    <n v="4.0595948524337269"/>
    <n v="4.0595948524337269"/>
    <n v="17"/>
    <m/>
    <m/>
    <m/>
  </r>
  <r>
    <m/>
    <x v="4"/>
    <m/>
    <m/>
    <m/>
    <m/>
    <n v="0"/>
    <e v="#DIV/0!"/>
    <e v="#DIV/0!"/>
    <n v="17"/>
    <m/>
    <m/>
    <m/>
  </r>
  <r>
    <s v="Gudebo"/>
    <x v="12"/>
    <n v="20"/>
    <n v="4"/>
    <d v="2014-10-18T00:00:00"/>
    <d v="2015-04-06T00:00:00"/>
    <n v="170"/>
    <n v="6.9204152249134951"/>
    <n v="6.9204152249134951"/>
    <n v="17"/>
    <m/>
    <m/>
    <m/>
  </r>
  <r>
    <s v="Lindås"/>
    <x v="12"/>
    <n v="31"/>
    <n v="10"/>
    <d v="2014-11-08T00:00:00"/>
    <d v="2015-03-30T00:00:00"/>
    <n v="142"/>
    <n v="13.362909907261406"/>
    <n v="13.362909907261406"/>
    <n v="17"/>
    <m/>
    <m/>
    <m/>
  </r>
  <r>
    <m/>
    <x v="12"/>
    <n v="24"/>
    <n v="5"/>
    <d v="2014-11-30T00:00:00"/>
    <d v="2015-04-08T00:00:00"/>
    <n v="129"/>
    <n v="9.4999240006079955"/>
    <n v="9.4999240006079955"/>
    <n v="17"/>
    <m/>
    <m/>
    <m/>
  </r>
  <r>
    <m/>
    <x v="4"/>
    <m/>
    <m/>
    <m/>
    <m/>
    <n v="0"/>
    <e v="#DIV/0!"/>
    <e v="#DIV/0!"/>
    <n v="17"/>
    <m/>
    <m/>
    <m/>
  </r>
  <r>
    <s v="Brunsered"/>
    <x v="12"/>
    <n v="36"/>
    <n v="28"/>
    <d v="2014-11-23T00:00:00"/>
    <d v="2015-04-12T00:00:00"/>
    <n v="140"/>
    <n v="32.679738562091501"/>
    <n v="32.679738562091501"/>
    <n v="17"/>
    <m/>
    <m/>
    <m/>
  </r>
  <r>
    <m/>
    <x v="4"/>
    <m/>
    <m/>
    <m/>
    <m/>
    <n v="0"/>
    <e v="#DIV/0!"/>
    <e v="#DIV/0!"/>
    <n v="17"/>
    <m/>
    <m/>
    <m/>
  </r>
  <r>
    <m/>
    <x v="4"/>
    <m/>
    <m/>
    <m/>
    <m/>
    <n v="0"/>
    <e v="#DIV/0!"/>
    <e v="#DIV/0!"/>
    <n v="17"/>
    <m/>
    <m/>
    <m/>
  </r>
  <r>
    <m/>
    <x v="4"/>
    <m/>
    <m/>
    <m/>
    <m/>
    <n v="0"/>
    <e v="#DIV/0!"/>
    <e v="#DIV/0!"/>
    <n v="17"/>
    <m/>
    <m/>
    <m/>
  </r>
  <r>
    <m/>
    <x v="13"/>
    <n v="34"/>
    <n v="5"/>
    <d v="2014-11-08T00:00:00"/>
    <d v="2015-03-31T00:00:00"/>
    <n v="143"/>
    <n v="6.0493140077915166"/>
    <n v="6.0493140077915166"/>
    <n v="17"/>
    <m/>
    <m/>
    <m/>
  </r>
  <r>
    <s v="Östra"/>
    <x v="13"/>
    <n v="21"/>
    <n v="3"/>
    <d v="2014-10-26T00:00:00"/>
    <d v="2015-04-10T00:00:00"/>
    <n v="166"/>
    <n v="5.062265870203503"/>
    <n v="5.062265870203503"/>
    <n v="17"/>
    <m/>
    <m/>
    <m/>
  </r>
  <r>
    <m/>
    <x v="4"/>
    <m/>
    <m/>
    <m/>
    <m/>
    <n v="0"/>
    <e v="#DIV/0!"/>
    <e v="#DIV/0!"/>
    <n v="17"/>
    <m/>
    <m/>
    <m/>
  </r>
  <r>
    <s v="84-23-63"/>
    <x v="14"/>
    <n v="30"/>
    <n v="1"/>
    <d v="2014-11-02T00:00:00"/>
    <d v="2015-04-03T00:00:00"/>
    <n v="152"/>
    <n v="1.2899896800825594"/>
    <n v="1.2899896800825594"/>
    <n v="17"/>
    <m/>
    <m/>
    <m/>
  </r>
  <r>
    <s v="84-23-63"/>
    <x v="14"/>
    <n v="29"/>
    <n v="1"/>
    <d v="2014-11-16T00:00:00"/>
    <d v="2015-04-12T00:00:00"/>
    <n v="147"/>
    <n v="1.3798622897434836"/>
    <n v="1.3798622897434836"/>
    <n v="17"/>
    <m/>
    <m/>
    <m/>
  </r>
  <r>
    <s v="Årås 1"/>
    <x v="12"/>
    <n v="21"/>
    <n v="3"/>
    <d v="2014-11-02T00:00:00"/>
    <d v="2015-03-29T00:00:00"/>
    <n v="147"/>
    <n v="5.7165723432230031"/>
    <n v="5.7165723432230031"/>
    <n v="17"/>
    <m/>
    <m/>
    <m/>
  </r>
  <r>
    <m/>
    <x v="4"/>
    <m/>
    <m/>
    <m/>
    <m/>
    <n v="0"/>
    <e v="#DIV/0!"/>
    <e v="#DIV/0!"/>
    <n v="17"/>
    <m/>
    <m/>
    <m/>
  </r>
  <r>
    <m/>
    <x v="4"/>
    <m/>
    <m/>
    <m/>
    <m/>
    <n v="0"/>
    <e v="#DIV/0!"/>
    <e v="#DIV/0!"/>
    <n v="17"/>
    <m/>
    <m/>
    <m/>
  </r>
  <r>
    <m/>
    <x v="4"/>
    <m/>
    <m/>
    <m/>
    <m/>
    <n v="0"/>
    <e v="#DIV/0!"/>
    <e v="#DIV/0!"/>
    <n v="17"/>
    <m/>
    <m/>
    <m/>
  </r>
  <r>
    <m/>
    <x v="4"/>
    <m/>
    <m/>
    <m/>
    <m/>
    <n v="0"/>
    <e v="#DIV/0!"/>
    <e v="#DIV/0!"/>
    <n v="17"/>
    <m/>
    <m/>
    <m/>
  </r>
  <r>
    <m/>
    <x v="4"/>
    <m/>
    <m/>
    <m/>
    <m/>
    <n v="0"/>
    <e v="#DIV/0!"/>
    <e v="#DIV/0!"/>
    <n v="17"/>
    <m/>
    <m/>
    <m/>
  </r>
  <r>
    <m/>
    <x v="4"/>
    <m/>
    <m/>
    <m/>
    <m/>
    <n v="0"/>
    <e v="#DIV/0!"/>
    <e v="#DIV/0!"/>
    <n v="17"/>
    <m/>
    <m/>
    <m/>
  </r>
  <r>
    <m/>
    <x v="10"/>
    <n v="40"/>
    <n v="2"/>
    <d v="2014-10-29T00:00:00"/>
    <d v="2015-04-09T00:00:00"/>
    <n v="162"/>
    <n v="1.8155410312273057"/>
    <n v="1.8155410312273057"/>
    <n v="17"/>
    <m/>
    <m/>
    <m/>
  </r>
  <r>
    <m/>
    <x v="10"/>
    <n v="40"/>
    <n v="6"/>
    <d v="2014-11-04T00:00:00"/>
    <d v="2015-04-18T00:00:00"/>
    <n v="165"/>
    <n v="5.3475935828877006"/>
    <n v="5.3475935828877006"/>
    <n v="17"/>
    <m/>
    <m/>
    <m/>
  </r>
  <r>
    <m/>
    <x v="4"/>
    <m/>
    <m/>
    <m/>
    <m/>
    <n v="0"/>
    <e v="#DIV/0!"/>
    <e v="#DIV/0!"/>
    <n v="17"/>
    <m/>
    <m/>
    <m/>
  </r>
  <r>
    <m/>
    <x v="4"/>
    <m/>
    <m/>
    <m/>
    <m/>
    <n v="0"/>
    <e v="#DIV/0!"/>
    <e v="#DIV/0!"/>
    <n v="17"/>
    <m/>
    <m/>
    <m/>
  </r>
  <r>
    <m/>
    <x v="4"/>
    <m/>
    <m/>
    <m/>
    <m/>
    <n v="0"/>
    <e v="#DIV/0!"/>
    <e v="#DIV/0!"/>
    <n v="17"/>
    <m/>
    <m/>
    <m/>
  </r>
  <r>
    <m/>
    <x v="9"/>
    <n v="19"/>
    <n v="10"/>
    <d v="2014-11-03T00:00:00"/>
    <d v="2015-04-15T00:00:00"/>
    <n v="163"/>
    <n v="18.993713080970199"/>
    <n v="18.993713080970199"/>
    <n v="17"/>
    <m/>
    <m/>
    <m/>
  </r>
  <r>
    <m/>
    <x v="4"/>
    <m/>
    <m/>
    <m/>
    <m/>
    <n v="0"/>
    <e v="#DIV/0!"/>
    <e v="#DIV/0!"/>
    <n v="17"/>
    <m/>
    <m/>
    <m/>
  </r>
  <r>
    <m/>
    <x v="9"/>
    <n v="24"/>
    <n v="8"/>
    <d v="2014-12-04T00:00:00"/>
    <d v="2015-04-12T00:00:00"/>
    <n v="129"/>
    <n v="15.199878400972793"/>
    <n v="15.199878400972793"/>
    <n v="17"/>
    <m/>
    <m/>
    <m/>
  </r>
  <r>
    <m/>
    <x v="4"/>
    <m/>
    <m/>
    <m/>
    <m/>
    <n v="0"/>
    <e v="#DIV/0!"/>
    <e v="#DIV/0!"/>
    <n v="17"/>
    <m/>
    <m/>
    <m/>
  </r>
  <r>
    <m/>
    <x v="10"/>
    <n v="33"/>
    <n v="3"/>
    <d v="2014-10-25T00:00:00"/>
    <d v="2015-04-03T00:00:00"/>
    <n v="160"/>
    <n v="3.3422459893048129"/>
    <n v="3.3422459893048129"/>
    <n v="17"/>
    <m/>
    <m/>
    <m/>
  </r>
  <r>
    <m/>
    <x v="10"/>
    <n v="40"/>
    <n v="6"/>
    <d v="2014-09-28T00:00:00"/>
    <d v="2015-04-11T00:00:00"/>
    <n v="195"/>
    <n v="4.5248868778280542"/>
    <n v="4.5248868778280542"/>
    <n v="17"/>
    <m/>
    <m/>
    <m/>
  </r>
  <r>
    <s v="Kinnared"/>
    <x v="8"/>
    <n v="26"/>
    <n v="11"/>
    <d v="2014-11-22T00:00:00"/>
    <d v="2015-04-16T00:00:00"/>
    <n v="145"/>
    <n v="17.163364019347792"/>
    <n v="17.163364019347792"/>
    <n v="17"/>
    <m/>
    <m/>
    <m/>
  </r>
  <r>
    <s v="Ruskås"/>
    <x v="9"/>
    <n v="39"/>
    <n v="13"/>
    <d v="2014-11-29T00:00:00"/>
    <d v="2015-04-07T00:00:00"/>
    <n v="129"/>
    <n v="15.199878400972793"/>
    <n v="15.199878400972793"/>
    <n v="17"/>
    <m/>
    <m/>
    <m/>
  </r>
  <r>
    <s v="Höghults"/>
    <x v="9"/>
    <n v="40"/>
    <n v="12"/>
    <d v="2014-11-08T00:00:00"/>
    <d v="2015-04-11T00:00:00"/>
    <n v="154"/>
    <n v="11.45912910618793"/>
    <n v="11.45912910618793"/>
    <n v="17"/>
    <m/>
    <m/>
    <m/>
  </r>
  <r>
    <m/>
    <x v="10"/>
    <n v="33"/>
    <n v="16"/>
    <d v="2014-10-25T00:00:00"/>
    <d v="2015-03-31T00:00:00"/>
    <n v="157"/>
    <n v="18.165922999193889"/>
    <n v="18.165922999193889"/>
    <n v="17"/>
    <m/>
    <m/>
    <m/>
  </r>
  <r>
    <m/>
    <x v="10"/>
    <n v="30"/>
    <n v="2"/>
    <d v="2014-09-28T00:00:00"/>
    <d v="2015-04-06T00:00:00"/>
    <n v="190"/>
    <n v="2.0639834881320951"/>
    <n v="2.0639834881320951"/>
    <n v="17"/>
    <m/>
    <m/>
    <m/>
  </r>
  <r>
    <m/>
    <x v="4"/>
    <m/>
    <m/>
    <m/>
    <m/>
    <n v="0"/>
    <e v="#DIV/0!"/>
    <e v="#DIV/0!"/>
    <n v="17"/>
    <m/>
    <m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50">
  <r>
    <x v="0"/>
    <n v="33"/>
    <n v="5"/>
    <d v="2014-10-01T00:00:00"/>
    <d v="2015-04-17T00:00:00"/>
    <n v="198"/>
    <n v="4.5013413997371217"/>
    <n v="4.5013413997371217"/>
  </r>
  <r>
    <x v="0"/>
    <n v="39"/>
    <n v="3"/>
    <d v="2014-10-30T00:00:00"/>
    <d v="2015-04-05T00:00:00"/>
    <n v="157"/>
    <n v="2.8820935527567224"/>
    <n v="2.8820935527567224"/>
  </r>
  <r>
    <x v="0"/>
    <n v="18"/>
    <n v="2"/>
    <d v="2014-11-01T00:00:00"/>
    <d v="2015-04-19T00:00:00"/>
    <n v="169"/>
    <n v="3.8674246819043199"/>
    <n v="3.8674246819043199"/>
  </r>
  <r>
    <x v="1"/>
    <n v="40"/>
    <n v="15"/>
    <d v="2014-11-08T00:00:00"/>
    <d v="2015-04-11T00:00:00"/>
    <n v="154"/>
    <n v="14.323911382734913"/>
    <n v="14.323911382734913"/>
  </r>
  <r>
    <x v="1"/>
    <n v="20"/>
    <n v="6"/>
    <d v="2014-11-08T00:00:00"/>
    <d v="2015-04-11T00:00:00"/>
    <n v="154"/>
    <n v="11.45912910618793"/>
    <n v="11.45912910618793"/>
  </r>
  <r>
    <x v="2"/>
    <n v="24"/>
    <n v="6"/>
    <d v="2014-11-01T00:00:00"/>
    <d v="2015-04-01T00:00:00"/>
    <n v="151"/>
    <n v="9.7389949357226335"/>
    <n v="9.7389949357226335"/>
  </r>
  <r>
    <x v="3"/>
    <m/>
    <m/>
    <m/>
    <m/>
    <n v="0"/>
    <e v="#DIV/0!"/>
    <e v="#DIV/0!"/>
  </r>
  <r>
    <x v="0"/>
    <n v="39"/>
    <n v="8"/>
    <d v="2014-11-07T00:00:00"/>
    <d v="2015-04-06T00:00:00"/>
    <n v="150"/>
    <n v="8.0442433383609853"/>
    <n v="8.0442433383609853"/>
  </r>
  <r>
    <x v="3"/>
    <m/>
    <m/>
    <m/>
    <m/>
    <n v="0"/>
    <e v="#DIV/0!"/>
    <e v="#DIV/0!"/>
  </r>
  <r>
    <x v="3"/>
    <m/>
    <m/>
    <m/>
    <m/>
    <n v="0"/>
    <e v="#DIV/0!"/>
    <e v="#DIV/0!"/>
  </r>
  <r>
    <x v="3"/>
    <m/>
    <m/>
    <m/>
    <m/>
    <n v="0"/>
    <e v="#DIV/0!"/>
    <e v="#DIV/0!"/>
  </r>
  <r>
    <x v="1"/>
    <n v="9"/>
    <n v="0"/>
    <d v="2014-11-08T00:00:00"/>
    <d v="2015-04-11T00:00:00"/>
    <n v="154"/>
    <n v="0"/>
    <n v="0"/>
  </r>
  <r>
    <x v="3"/>
    <m/>
    <m/>
    <m/>
    <m/>
    <n v="0"/>
    <e v="#DIV/0!"/>
    <e v="#DIV/0!"/>
  </r>
  <r>
    <x v="4"/>
    <n v="33"/>
    <n v="14"/>
    <d v="2014-10-04T00:00:00"/>
    <d v="2015-03-27T00:00:00"/>
    <n v="174"/>
    <n v="14.342205011576208"/>
    <n v="14.342205011576208"/>
  </r>
  <r>
    <x v="1"/>
    <n v="15"/>
    <n v="4"/>
    <d v="2014-11-08T00:00:00"/>
    <d v="2015-04-11T00:00:00"/>
    <n v="154"/>
    <n v="10.185892538833714"/>
    <n v="10.185892538833714"/>
  </r>
  <r>
    <x v="5"/>
    <n v="8"/>
    <n v="1"/>
    <d v="2014-11-10T00:00:00"/>
    <d v="2015-03-20T00:00:00"/>
    <n v="130"/>
    <n v="5.6561085972850682"/>
    <n v="5.6561085972850682"/>
  </r>
  <r>
    <x v="1"/>
    <n v="9"/>
    <n v="1"/>
    <d v="2014-11-08T00:00:00"/>
    <d v="2015-04-11T00:00:00"/>
    <n v="154"/>
    <n v="4.2441218911807148"/>
    <n v="4.2441218911807148"/>
  </r>
  <r>
    <x v="1"/>
    <n v="8"/>
    <n v="2"/>
    <d v="2014-11-08T00:00:00"/>
    <d v="2015-04-11T00:00:00"/>
    <n v="154"/>
    <n v="9.5492742551566074"/>
    <n v="9.5492742551566074"/>
  </r>
  <r>
    <x v="1"/>
    <n v="9"/>
    <n v="1"/>
    <d v="2014-11-08T00:00:00"/>
    <d v="2015-04-09T00:00:00"/>
    <n v="152"/>
    <n v="4.2999656002751978"/>
    <n v="4.2999656002751978"/>
  </r>
  <r>
    <x v="1"/>
    <n v="9"/>
    <n v="1"/>
    <d v="2014-11-08T00:00:00"/>
    <d v="2015-03-30T00:00:00"/>
    <n v="142"/>
    <n v="4.6027800791678173"/>
    <n v="4.6027800791678173"/>
  </r>
  <r>
    <x v="1"/>
    <n v="3"/>
    <n v="0"/>
    <d v="2014-11-08T00:00:00"/>
    <d v="2015-04-11T00:00:00"/>
    <n v="154"/>
    <n v="0"/>
    <n v="0"/>
  </r>
  <r>
    <x v="1"/>
    <n v="7"/>
    <n v="2"/>
    <d v="2014-11-08T00:00:00"/>
    <d v="2015-04-11T00:00:00"/>
    <n v="154"/>
    <n v="10.913456291607552"/>
    <n v="10.913456291607552"/>
  </r>
  <r>
    <x v="1"/>
    <n v="9"/>
    <n v="1"/>
    <d v="2014-11-08T00:00:00"/>
    <d v="2015-03-30T00:00:00"/>
    <n v="142"/>
    <n v="4.6027800791678173"/>
    <n v="4.6027800791678173"/>
  </r>
  <r>
    <x v="3"/>
    <m/>
    <m/>
    <m/>
    <m/>
    <n v="0"/>
    <e v="#DIV/0!"/>
    <e v="#DIV/0!"/>
  </r>
  <r>
    <x v="2"/>
    <n v="24"/>
    <n v="13"/>
    <d v="2014-10-20T00:00:00"/>
    <d v="2015-04-20T00:00:00"/>
    <n v="182"/>
    <n v="17.50700280112045"/>
    <n v="17.50700280112045"/>
  </r>
  <r>
    <x v="2"/>
    <n v="14"/>
    <n v="3"/>
    <d v="2014-11-16T00:00:00"/>
    <d v="2015-04-01T00:00:00"/>
    <n v="136"/>
    <n v="9.2684132476520027"/>
    <n v="9.2684132476520027"/>
  </r>
  <r>
    <x v="2"/>
    <n v="29"/>
    <n v="4"/>
    <d v="2014-11-08T00:00:00"/>
    <d v="2015-03-28T00:00:00"/>
    <n v="140"/>
    <n v="5.7954216169226314"/>
    <n v="5.7954216169226314"/>
  </r>
  <r>
    <x v="3"/>
    <m/>
    <m/>
    <m/>
    <m/>
    <n v="0"/>
    <e v="#DIV/0!"/>
    <e v="#DIV/0!"/>
  </r>
  <r>
    <x v="3"/>
    <m/>
    <m/>
    <m/>
    <m/>
    <n v="0"/>
    <e v="#DIV/0!"/>
    <e v="#DIV/0!"/>
  </r>
  <r>
    <x v="3"/>
    <m/>
    <m/>
    <m/>
    <m/>
    <n v="0"/>
    <e v="#DIV/0!"/>
    <e v="#DIV/0!"/>
  </r>
  <r>
    <x v="3"/>
    <m/>
    <m/>
    <m/>
    <m/>
    <n v="0"/>
    <e v="#DIV/0!"/>
    <e v="#DIV/0!"/>
  </r>
  <r>
    <x v="5"/>
    <n v="35"/>
    <n v="7"/>
    <d v="2014-11-03T00:00:00"/>
    <d v="2015-03-29T00:00:00"/>
    <n v="146"/>
    <n v="8.058017727639001"/>
    <n v="8.058017727639001"/>
  </r>
  <r>
    <x v="3"/>
    <m/>
    <m/>
    <m/>
    <m/>
    <n v="0"/>
    <e v="#DIV/0!"/>
    <e v="#DIV/0!"/>
  </r>
  <r>
    <x v="5"/>
    <n v="19"/>
    <n v="2"/>
    <d v="2014-10-24T00:00:00"/>
    <d v="2015-04-10T00:00:00"/>
    <n v="168"/>
    <n v="3.685684800235884"/>
    <n v="3.685684800235884"/>
  </r>
  <r>
    <x v="3"/>
    <m/>
    <m/>
    <m/>
    <m/>
    <n v="0"/>
    <e v="#DIV/0!"/>
    <e v="#DIV/0!"/>
  </r>
  <r>
    <x v="5"/>
    <n v="40"/>
    <n v="0"/>
    <d v="2014-09-25T00:00:00"/>
    <d v="2015-03-25T00:00:00"/>
    <n v="181"/>
    <n v="0"/>
    <n v="0"/>
  </r>
  <r>
    <x v="2"/>
    <n v="12"/>
    <n v="1"/>
    <d v="2014-10-20T00:00:00"/>
    <d v="2015-04-20T00:00:00"/>
    <n v="182"/>
    <n v="2.693385046326223"/>
    <n v="2.693385046326223"/>
  </r>
  <r>
    <x v="2"/>
    <n v="25"/>
    <n v="4"/>
    <d v="2014-11-16T00:00:00"/>
    <d v="2015-04-01T00:00:00"/>
    <n v="136"/>
    <n v="6.9204152249134951"/>
    <n v="6.9204152249134951"/>
  </r>
  <r>
    <x v="2"/>
    <n v="31"/>
    <n v="8"/>
    <d v="2014-11-16T00:00:00"/>
    <d v="2015-04-01T00:00:00"/>
    <n v="136"/>
    <n v="11.161960040183056"/>
    <n v="11.161960040183056"/>
  </r>
  <r>
    <x v="2"/>
    <n v="24"/>
    <n v="1"/>
    <d v="2014-11-08T00:00:00"/>
    <d v="2015-03-28T00:00:00"/>
    <n v="140"/>
    <n v="1.7507002801120448"/>
    <n v="1.7507002801120448"/>
  </r>
  <r>
    <x v="6"/>
    <n v="27"/>
    <n v="4"/>
    <d v="2014-11-15T00:00:00"/>
    <d v="2015-04-10T00:00:00"/>
    <n v="146"/>
    <n v="5.9689020204733341"/>
    <n v="5.9689020204733341"/>
  </r>
  <r>
    <x v="6"/>
    <n v="17"/>
    <n v="11"/>
    <d v="2014-11-15T00:00:00"/>
    <d v="2015-04-10T00:00:00"/>
    <n v="146"/>
    <n v="26.070057354126178"/>
    <n v="26.070057354126178"/>
  </r>
  <r>
    <x v="5"/>
    <n v="18"/>
    <n v="4"/>
    <d v="2014-11-23T00:00:00"/>
    <d v="2015-04-06T00:00:00"/>
    <n v="134"/>
    <n v="9.7551458394303001"/>
    <n v="9.7551458394303001"/>
  </r>
  <r>
    <x v="3"/>
    <m/>
    <m/>
    <m/>
    <m/>
    <n v="0"/>
    <e v="#DIV/0!"/>
    <e v="#DIV/0!"/>
  </r>
  <r>
    <x v="5"/>
    <n v="28"/>
    <n v="1"/>
    <d v="2014-11-09T00:00:00"/>
    <d v="2015-04-03T00:00:00"/>
    <n v="145"/>
    <n v="1.4488554042306578"/>
    <n v="1.4488554042306578"/>
  </r>
  <r>
    <x v="5"/>
    <n v="40"/>
    <n v="1"/>
    <d v="2014-09-26T00:00:00"/>
    <d v="2015-03-24T00:00:00"/>
    <n v="179"/>
    <n v="0.82155767334866903"/>
    <n v="0.82155767334866903"/>
  </r>
  <r>
    <x v="5"/>
    <n v="32"/>
    <n v="12"/>
    <d v="2014-11-09T00:00:00"/>
    <d v="2015-04-12T00:00:00"/>
    <n v="154"/>
    <n v="14.323911382734913"/>
    <n v="14.323911382734913"/>
  </r>
  <r>
    <x v="3"/>
    <m/>
    <m/>
    <m/>
    <m/>
    <n v="0"/>
    <e v="#DIV/0!"/>
    <e v="#DIV/0!"/>
  </r>
  <r>
    <x v="5"/>
    <n v="40"/>
    <n v="6"/>
    <d v="2014-10-26T00:00:00"/>
    <d v="2015-04-12T00:00:00"/>
    <n v="168"/>
    <n v="5.2521008403361344"/>
    <n v="5.2521008403361344"/>
  </r>
  <r>
    <x v="2"/>
    <n v="15"/>
    <n v="2"/>
    <d v="2014-11-01T00:00:00"/>
    <d v="2015-04-01T00:00:00"/>
    <n v="151"/>
    <n v="5.1941306323854048"/>
    <n v="5.1941306323854048"/>
  </r>
  <r>
    <x v="2"/>
    <n v="31"/>
    <n v="8"/>
    <d v="2014-11-01T00:00:00"/>
    <d v="2015-04-01T00:00:00"/>
    <n v="151"/>
    <n v="10.053156062681428"/>
    <n v="10.053156062681428"/>
  </r>
  <r>
    <x v="3"/>
    <m/>
    <m/>
    <m/>
    <m/>
    <n v="0"/>
    <e v="#DIV/0!"/>
    <e v="#DIV/0!"/>
  </r>
  <r>
    <x v="4"/>
    <n v="17"/>
    <n v="1"/>
    <d v="2014-10-15T00:00:00"/>
    <d v="2015-03-28T00:00:00"/>
    <n v="164"/>
    <n v="2.1098826905224071"/>
    <n v="2.1098826905224071"/>
  </r>
  <r>
    <x v="3"/>
    <m/>
    <m/>
    <m/>
    <m/>
    <n v="0"/>
    <e v="#DIV/0!"/>
    <e v="#DIV/0!"/>
  </r>
  <r>
    <x v="3"/>
    <m/>
    <m/>
    <m/>
    <m/>
    <n v="0"/>
    <e v="#DIV/0!"/>
    <e v="#DIV/0!"/>
  </r>
  <r>
    <x v="3"/>
    <m/>
    <m/>
    <m/>
    <m/>
    <n v="0"/>
    <e v="#DIV/0!"/>
    <e v="#DIV/0!"/>
  </r>
  <r>
    <x v="5"/>
    <n v="18"/>
    <n v="0"/>
    <d v="2014-11-05T00:00:00"/>
    <d v="2015-03-26T00:00:00"/>
    <n v="141"/>
    <n v="0"/>
    <n v="0"/>
  </r>
  <r>
    <x v="3"/>
    <m/>
    <m/>
    <m/>
    <m/>
    <n v="0"/>
    <e v="#DIV/0!"/>
    <e v="#DIV/0!"/>
  </r>
  <r>
    <x v="4"/>
    <n v="24"/>
    <n v="2"/>
    <d v="2014-12-11T00:00:00"/>
    <d v="2015-04-10T00:00:00"/>
    <n v="120"/>
    <n v="4.0849673202614376"/>
    <n v="4.0849673202614376"/>
  </r>
  <r>
    <x v="5"/>
    <n v="22"/>
    <n v="1"/>
    <d v="2014-10-30T00:00:00"/>
    <d v="2015-03-21T00:00:00"/>
    <n v="142"/>
    <n v="1.8829554869322889"/>
    <n v="1.8829554869322889"/>
  </r>
  <r>
    <x v="5"/>
    <n v="18"/>
    <n v="5"/>
    <d v="2014-10-26T00:00:00"/>
    <d v="2015-04-12T00:00:00"/>
    <n v="168"/>
    <n v="9.7261126672891383"/>
    <n v="9.7261126672891383"/>
  </r>
  <r>
    <x v="3"/>
    <m/>
    <m/>
    <m/>
    <m/>
    <n v="0"/>
    <e v="#DIV/0!"/>
    <e v="#DIV/0!"/>
  </r>
  <r>
    <x v="7"/>
    <n v="33"/>
    <n v="4"/>
    <d v="2014-11-22T00:00:00"/>
    <d v="2015-04-16T00:00:00"/>
    <n v="145"/>
    <n v="4.9173274325404144"/>
    <n v="4.9173274325404144"/>
  </r>
  <r>
    <x v="7"/>
    <n v="39"/>
    <n v="4"/>
    <d v="2014-11-11T00:00:00"/>
    <d v="2015-04-05T00:00:00"/>
    <n v="145"/>
    <n v="4.160815519841889"/>
    <n v="4.160815519841889"/>
  </r>
  <r>
    <x v="8"/>
    <n v="19"/>
    <n v="3"/>
    <d v="2014-11-11T00:00:00"/>
    <d v="2015-04-10T00:00:00"/>
    <n v="150"/>
    <n v="6.1919504643962853"/>
    <n v="6.1919504643962853"/>
  </r>
  <r>
    <x v="9"/>
    <n v="38"/>
    <n v="6"/>
    <d v="2014-10-25T00:00:00"/>
    <d v="2015-03-28T00:00:00"/>
    <n v="154"/>
    <n v="6.0311205822041734"/>
    <n v="6.0311205822041734"/>
  </r>
  <r>
    <x v="9"/>
    <n v="24"/>
    <n v="4"/>
    <d v="2014-11-07T00:00:00"/>
    <d v="2015-04-11T00:00:00"/>
    <n v="155"/>
    <n v="6.3251106894370652"/>
    <n v="6.3251106894370652"/>
  </r>
  <r>
    <x v="10"/>
    <n v="40"/>
    <n v="3"/>
    <d v="2014-11-01T00:00:00"/>
    <d v="2015-04-10T00:00:00"/>
    <n v="160"/>
    <n v="2.7573529411764706"/>
    <n v="2.7573529411764706"/>
  </r>
  <r>
    <x v="7"/>
    <n v="40"/>
    <n v="16"/>
    <d v="2014-11-22T00:00:00"/>
    <d v="2015-04-19T00:00:00"/>
    <n v="148"/>
    <n v="15.898251192368839"/>
    <n v="15.898251192368839"/>
  </r>
  <r>
    <x v="9"/>
    <n v="32"/>
    <n v="2"/>
    <d v="2014-10-25T00:00:00"/>
    <d v="2015-04-06T00:00:00"/>
    <n v="163"/>
    <n v="2.2555034283652109"/>
    <n v="2.2555034283652109"/>
  </r>
  <r>
    <x v="9"/>
    <n v="40"/>
    <n v="4"/>
    <d v="2014-11-05T00:00:00"/>
    <d v="2015-04-04T00:00:00"/>
    <n v="150"/>
    <n v="3.9215686274509802"/>
    <n v="3.9215686274509802"/>
  </r>
  <r>
    <x v="3"/>
    <m/>
    <m/>
    <m/>
    <m/>
    <n v="0"/>
    <e v="#DIV/0!"/>
    <e v="#DIV/0!"/>
  </r>
  <r>
    <x v="3"/>
    <m/>
    <m/>
    <m/>
    <m/>
    <n v="0"/>
    <e v="#DIV/0!"/>
    <e v="#DIV/0!"/>
  </r>
  <r>
    <x v="7"/>
    <n v="27"/>
    <n v="15"/>
    <d v="2014-11-15T00:00:00"/>
    <d v="2015-04-18T00:00:00"/>
    <n v="154"/>
    <n v="21.220609455903574"/>
    <n v="21.220609455903574"/>
  </r>
  <r>
    <x v="7"/>
    <n v="16"/>
    <n v="3"/>
    <d v="2014-11-08T00:00:00"/>
    <d v="2015-04-04T00:00:00"/>
    <n v="147"/>
    <n v="7.5030012004801918"/>
    <n v="7.5030012004801918"/>
  </r>
  <r>
    <x v="3"/>
    <m/>
    <m/>
    <m/>
    <m/>
    <n v="0"/>
    <e v="#DIV/0!"/>
    <e v="#DIV/0!"/>
  </r>
  <r>
    <x v="8"/>
    <n v="21"/>
    <n v="0"/>
    <d v="2014-11-09T00:00:00"/>
    <d v="2015-04-05T00:00:00"/>
    <n v="147"/>
    <n v="0"/>
    <n v="0"/>
  </r>
  <r>
    <x v="8"/>
    <n v="39"/>
    <n v="7"/>
    <d v="2014-11-09T00:00:00"/>
    <d v="2015-04-06T00:00:00"/>
    <n v="148"/>
    <n v="7.1338306632424278"/>
    <n v="7.1338306632424278"/>
  </r>
  <r>
    <x v="3"/>
    <m/>
    <m/>
    <m/>
    <m/>
    <n v="0"/>
    <e v="#DIV/0!"/>
    <e v="#DIV/0!"/>
  </r>
  <r>
    <x v="9"/>
    <n v="34"/>
    <n v="7"/>
    <d v="2014-11-15T00:00:00"/>
    <d v="2015-04-11T00:00:00"/>
    <n v="147"/>
    <n v="8.2385895534684455"/>
    <n v="8.2385895534684455"/>
  </r>
  <r>
    <x v="9"/>
    <n v="31"/>
    <n v="2"/>
    <d v="2014-11-15T00:00:00"/>
    <d v="2015-04-05T00:00:00"/>
    <n v="141"/>
    <n v="2.6915364635902406"/>
    <n v="2.6915364635902406"/>
  </r>
  <r>
    <x v="3"/>
    <m/>
    <m/>
    <m/>
    <m/>
    <n v="0"/>
    <e v="#DIV/0!"/>
    <e v="#DIV/0!"/>
  </r>
  <r>
    <x v="3"/>
    <m/>
    <m/>
    <m/>
    <m/>
    <n v="0"/>
    <e v="#DIV/0!"/>
    <e v="#DIV/0!"/>
  </r>
  <r>
    <x v="3"/>
    <m/>
    <m/>
    <m/>
    <m/>
    <n v="0"/>
    <e v="#DIV/0!"/>
    <e v="#DIV/0!"/>
  </r>
  <r>
    <x v="3"/>
    <m/>
    <m/>
    <m/>
    <m/>
    <n v="0"/>
    <e v="#DIV/0!"/>
    <e v="#DIV/0!"/>
  </r>
  <r>
    <x v="3"/>
    <m/>
    <m/>
    <m/>
    <m/>
    <n v="0"/>
    <e v="#DIV/0!"/>
    <e v="#DIV/0!"/>
  </r>
  <r>
    <x v="7"/>
    <n v="34"/>
    <n v="1"/>
    <d v="2014-11-15T00:00:00"/>
    <d v="2015-04-19T00:00:00"/>
    <n v="155"/>
    <n v="1.1161960040183057"/>
    <n v="1.1161960040183057"/>
  </r>
  <r>
    <x v="3"/>
    <m/>
    <m/>
    <m/>
    <m/>
    <n v="0"/>
    <e v="#DIV/0!"/>
    <e v="#DIV/0!"/>
  </r>
  <r>
    <x v="11"/>
    <n v="37"/>
    <n v="12"/>
    <d v="2014-11-30T00:00:00"/>
    <d v="2015-04-06T00:00:00"/>
    <n v="127"/>
    <n v="15.02196963058473"/>
    <n v="15.02196963058473"/>
  </r>
  <r>
    <x v="9"/>
    <n v="9"/>
    <n v="2"/>
    <d v="2014-10-15T00:00:00"/>
    <d v="2015-04-06T00:00:00"/>
    <n v="173"/>
    <n v="7.5560089160905211"/>
    <n v="7.5560089160905211"/>
  </r>
  <r>
    <x v="3"/>
    <m/>
    <m/>
    <m/>
    <m/>
    <n v="0"/>
    <e v="#DIV/0!"/>
    <e v="#DIV/0!"/>
  </r>
  <r>
    <x v="10"/>
    <n v="14"/>
    <n v="0"/>
    <d v="2014-09-29T00:00:00"/>
    <d v="2015-04-11T00:00:00"/>
    <n v="194"/>
    <n v="0"/>
    <n v="0"/>
  </r>
  <r>
    <x v="7"/>
    <n v="28"/>
    <n v="2"/>
    <d v="2014-11-15T00:00:00"/>
    <d v="2015-04-19T00:00:00"/>
    <n v="155"/>
    <n v="2.7107617240444566"/>
    <n v="2.7107617240444566"/>
  </r>
  <r>
    <x v="8"/>
    <n v="16"/>
    <n v="2"/>
    <d v="2014-11-09T00:00:00"/>
    <d v="2015-04-03T00:00:00"/>
    <n v="145"/>
    <n v="5.0709939148073024"/>
    <n v="5.0709939148073024"/>
  </r>
  <r>
    <x v="12"/>
    <n v="4"/>
    <n v="3"/>
    <d v="2014-11-02T00:00:00"/>
    <d v="2015-04-08T00:00:00"/>
    <n v="157"/>
    <n v="28.100412139378044"/>
    <n v="28.100412139378044"/>
  </r>
  <r>
    <x v="3"/>
    <m/>
    <m/>
    <m/>
    <m/>
    <n v="0"/>
    <e v="#DIV/0!"/>
    <e v="#DIV/0!"/>
  </r>
  <r>
    <x v="3"/>
    <m/>
    <m/>
    <m/>
    <m/>
    <n v="0"/>
    <e v="#DIV/0!"/>
    <e v="#DIV/0!"/>
  </r>
  <r>
    <x v="3"/>
    <m/>
    <m/>
    <m/>
    <m/>
    <n v="0"/>
    <e v="#DIV/0!"/>
    <e v="#DIV/0!"/>
  </r>
  <r>
    <x v="12"/>
    <n v="40"/>
    <n v="8"/>
    <d v="2014-11-02T00:00:00"/>
    <d v="2015-04-08T00:00:00"/>
    <n v="157"/>
    <n v="7.4934432371674786"/>
    <n v="7.4934432371674786"/>
  </r>
  <r>
    <x v="13"/>
    <n v="20"/>
    <n v="2"/>
    <d v="2014-11-23T00:00:00"/>
    <d v="2015-04-06T00:00:00"/>
    <n v="134"/>
    <n v="4.3898156277436344"/>
    <n v="4.3898156277436344"/>
  </r>
  <r>
    <x v="13"/>
    <n v="37"/>
    <n v="3"/>
    <d v="2014-11-22T00:00:00"/>
    <d v="2015-04-05T00:00:00"/>
    <n v="134"/>
    <n v="3.5593099684407847"/>
    <n v="3.5593099684407847"/>
  </r>
  <r>
    <x v="13"/>
    <n v="17"/>
    <n v="3"/>
    <d v="2014-11-15T00:00:00"/>
    <d v="2015-04-05T00:00:00"/>
    <n v="141"/>
    <n v="7.3621438562909516"/>
    <n v="7.3621438562909516"/>
  </r>
  <r>
    <x v="11"/>
    <n v="32"/>
    <n v="2"/>
    <d v="2014-10-18T00:00:00"/>
    <d v="2015-04-06T00:00:00"/>
    <n v="170"/>
    <n v="2.1626297577854672"/>
    <n v="2.1626297577854672"/>
  </r>
  <r>
    <x v="11"/>
    <n v="34"/>
    <n v="5"/>
    <d v="2014-10-18T00:00:00"/>
    <d v="2015-04-06T00:00:00"/>
    <n v="170"/>
    <n v="5.0885406065540399"/>
    <n v="5.0885406065540399"/>
  </r>
  <r>
    <x v="11"/>
    <n v="19"/>
    <n v="2"/>
    <d v="2014-11-15T00:00:00"/>
    <d v="2015-04-17T00:00:00"/>
    <n v="153"/>
    <n v="4.0470264473178332"/>
    <n v="4.0470264473178332"/>
  </r>
  <r>
    <x v="11"/>
    <n v="20"/>
    <n v="6"/>
    <d v="2014-11-15T00:00:00"/>
    <d v="2015-04-09T00:00:00"/>
    <n v="145"/>
    <n v="12.170385395537526"/>
    <n v="12.170385395537526"/>
  </r>
  <r>
    <x v="3"/>
    <m/>
    <m/>
    <m/>
    <m/>
    <n v="0"/>
    <e v="#DIV/0!"/>
    <e v="#DIV/0!"/>
  </r>
  <r>
    <x v="3"/>
    <m/>
    <m/>
    <m/>
    <m/>
    <n v="0"/>
    <e v="#DIV/0!"/>
    <e v="#DIV/0!"/>
  </r>
  <r>
    <x v="3"/>
    <m/>
    <m/>
    <m/>
    <m/>
    <n v="0"/>
    <e v="#DIV/0!"/>
    <e v="#DIV/0!"/>
  </r>
  <r>
    <x v="12"/>
    <n v="21"/>
    <n v="5"/>
    <d v="2014-11-02T00:00:00"/>
    <d v="2015-04-08T00:00:00"/>
    <n v="157"/>
    <n v="8.9207657585327116"/>
    <n v="8.9207657585327116"/>
  </r>
  <r>
    <x v="7"/>
    <n v="40"/>
    <n v="4"/>
    <d v="2014-11-15T00:00:00"/>
    <d v="2015-04-19T00:00:00"/>
    <n v="155"/>
    <n v="3.795066413662239"/>
    <n v="3.795066413662239"/>
  </r>
  <r>
    <x v="7"/>
    <n v="18"/>
    <n v="2"/>
    <d v="2014-11-06T00:00:00"/>
    <d v="2015-04-16T00:00:00"/>
    <n v="161"/>
    <n v="4.0595948524337269"/>
    <n v="4.0595948524337269"/>
  </r>
  <r>
    <x v="3"/>
    <m/>
    <m/>
    <m/>
    <m/>
    <n v="0"/>
    <e v="#DIV/0!"/>
    <e v="#DIV/0!"/>
  </r>
  <r>
    <x v="11"/>
    <n v="20"/>
    <n v="4"/>
    <d v="2014-10-18T00:00:00"/>
    <d v="2015-04-06T00:00:00"/>
    <n v="170"/>
    <n v="6.9204152249134951"/>
    <n v="6.9204152249134951"/>
  </r>
  <r>
    <x v="11"/>
    <n v="31"/>
    <n v="10"/>
    <d v="2014-11-08T00:00:00"/>
    <d v="2015-03-30T00:00:00"/>
    <n v="142"/>
    <n v="13.362909907261406"/>
    <n v="13.362909907261406"/>
  </r>
  <r>
    <x v="11"/>
    <n v="24"/>
    <n v="5"/>
    <d v="2014-11-30T00:00:00"/>
    <d v="2015-04-08T00:00:00"/>
    <n v="129"/>
    <n v="9.4999240006079955"/>
    <n v="9.4999240006079955"/>
  </r>
  <r>
    <x v="3"/>
    <m/>
    <m/>
    <m/>
    <m/>
    <n v="0"/>
    <e v="#DIV/0!"/>
    <e v="#DIV/0!"/>
  </r>
  <r>
    <x v="11"/>
    <n v="36"/>
    <n v="28"/>
    <d v="2014-11-23T00:00:00"/>
    <d v="2015-04-12T00:00:00"/>
    <n v="140"/>
    <n v="32.679738562091501"/>
    <n v="32.679738562091501"/>
  </r>
  <r>
    <x v="3"/>
    <m/>
    <m/>
    <m/>
    <m/>
    <n v="0"/>
    <e v="#DIV/0!"/>
    <e v="#DIV/0!"/>
  </r>
  <r>
    <x v="3"/>
    <m/>
    <m/>
    <m/>
    <m/>
    <n v="0"/>
    <e v="#DIV/0!"/>
    <e v="#DIV/0!"/>
  </r>
  <r>
    <x v="3"/>
    <m/>
    <m/>
    <m/>
    <m/>
    <n v="0"/>
    <e v="#DIV/0!"/>
    <e v="#DIV/0!"/>
  </r>
  <r>
    <x v="12"/>
    <n v="34"/>
    <n v="5"/>
    <d v="2014-11-08T00:00:00"/>
    <d v="2015-03-31T00:00:00"/>
    <n v="143"/>
    <n v="6.0493140077915166"/>
    <n v="6.0493140077915166"/>
  </r>
  <r>
    <x v="12"/>
    <n v="21"/>
    <n v="3"/>
    <d v="2014-10-26T00:00:00"/>
    <d v="2015-04-10T00:00:00"/>
    <n v="166"/>
    <n v="5.062265870203503"/>
    <n v="5.062265870203503"/>
  </r>
  <r>
    <x v="3"/>
    <m/>
    <m/>
    <m/>
    <m/>
    <n v="0"/>
    <e v="#DIV/0!"/>
    <e v="#DIV/0!"/>
  </r>
  <r>
    <x v="13"/>
    <n v="30"/>
    <n v="1"/>
    <d v="2014-11-02T00:00:00"/>
    <d v="2015-04-03T00:00:00"/>
    <n v="152"/>
    <n v="1.2899896800825594"/>
    <n v="1.2899896800825594"/>
  </r>
  <r>
    <x v="13"/>
    <n v="29"/>
    <n v="1"/>
    <d v="2014-11-16T00:00:00"/>
    <d v="2015-04-12T00:00:00"/>
    <n v="147"/>
    <n v="1.3798622897434836"/>
    <n v="1.3798622897434836"/>
  </r>
  <r>
    <x v="11"/>
    <n v="21"/>
    <n v="3"/>
    <d v="2014-11-02T00:00:00"/>
    <d v="2015-03-29T00:00:00"/>
    <n v="147"/>
    <n v="5.7165723432230031"/>
    <n v="5.7165723432230031"/>
  </r>
  <r>
    <x v="3"/>
    <m/>
    <m/>
    <m/>
    <m/>
    <n v="0"/>
    <e v="#DIV/0!"/>
    <e v="#DIV/0!"/>
  </r>
  <r>
    <x v="3"/>
    <m/>
    <m/>
    <m/>
    <m/>
    <n v="0"/>
    <e v="#DIV/0!"/>
    <e v="#DIV/0!"/>
  </r>
  <r>
    <x v="3"/>
    <m/>
    <m/>
    <m/>
    <m/>
    <n v="0"/>
    <e v="#DIV/0!"/>
    <e v="#DIV/0!"/>
  </r>
  <r>
    <x v="3"/>
    <m/>
    <m/>
    <m/>
    <m/>
    <n v="0"/>
    <e v="#DIV/0!"/>
    <e v="#DIV/0!"/>
  </r>
  <r>
    <x v="3"/>
    <m/>
    <m/>
    <m/>
    <m/>
    <n v="0"/>
    <e v="#DIV/0!"/>
    <e v="#DIV/0!"/>
  </r>
  <r>
    <x v="3"/>
    <m/>
    <m/>
    <m/>
    <m/>
    <n v="0"/>
    <e v="#DIV/0!"/>
    <e v="#DIV/0!"/>
  </r>
  <r>
    <x v="9"/>
    <n v="40"/>
    <n v="2"/>
    <d v="2014-10-29T00:00:00"/>
    <d v="2015-04-09T00:00:00"/>
    <n v="162"/>
    <n v="1.8155410312273057"/>
    <n v="1.8155410312273057"/>
  </r>
  <r>
    <x v="9"/>
    <n v="40"/>
    <n v="6"/>
    <d v="2014-11-04T00:00:00"/>
    <d v="2015-04-18T00:00:00"/>
    <n v="165"/>
    <n v="5.3475935828877006"/>
    <n v="5.3475935828877006"/>
  </r>
  <r>
    <x v="3"/>
    <m/>
    <m/>
    <m/>
    <m/>
    <n v="0"/>
    <e v="#DIV/0!"/>
    <e v="#DIV/0!"/>
  </r>
  <r>
    <x v="3"/>
    <m/>
    <m/>
    <m/>
    <m/>
    <n v="0"/>
    <e v="#DIV/0!"/>
    <e v="#DIV/0!"/>
  </r>
  <r>
    <x v="3"/>
    <m/>
    <m/>
    <m/>
    <m/>
    <n v="0"/>
    <e v="#DIV/0!"/>
    <e v="#DIV/0!"/>
  </r>
  <r>
    <x v="8"/>
    <n v="19"/>
    <n v="10"/>
    <d v="2014-11-03T00:00:00"/>
    <d v="2015-04-15T00:00:00"/>
    <n v="163"/>
    <n v="18.993713080970199"/>
    <n v="18.993713080970199"/>
  </r>
  <r>
    <x v="3"/>
    <m/>
    <m/>
    <m/>
    <m/>
    <n v="0"/>
    <e v="#DIV/0!"/>
    <e v="#DIV/0!"/>
  </r>
  <r>
    <x v="8"/>
    <n v="24"/>
    <n v="8"/>
    <d v="2014-12-04T00:00:00"/>
    <d v="2015-04-12T00:00:00"/>
    <n v="129"/>
    <n v="15.199878400972793"/>
    <n v="15.199878400972793"/>
  </r>
  <r>
    <x v="3"/>
    <m/>
    <m/>
    <m/>
    <m/>
    <n v="0"/>
    <e v="#DIV/0!"/>
    <e v="#DIV/0!"/>
  </r>
  <r>
    <x v="9"/>
    <n v="33"/>
    <n v="3"/>
    <d v="2014-10-25T00:00:00"/>
    <d v="2015-04-03T00:00:00"/>
    <n v="160"/>
    <n v="3.3422459893048129"/>
    <n v="3.3422459893048129"/>
  </r>
  <r>
    <x v="9"/>
    <n v="40"/>
    <n v="6"/>
    <d v="2014-09-28T00:00:00"/>
    <d v="2015-04-11T00:00:00"/>
    <n v="195"/>
    <n v="4.5248868778280542"/>
    <n v="4.5248868778280542"/>
  </r>
  <r>
    <x v="7"/>
    <n v="26"/>
    <n v="11"/>
    <d v="2014-11-22T00:00:00"/>
    <d v="2015-04-16T00:00:00"/>
    <n v="145"/>
    <n v="17.163364019347792"/>
    <n v="17.163364019347792"/>
  </r>
  <r>
    <x v="8"/>
    <n v="39"/>
    <n v="13"/>
    <d v="2014-11-29T00:00:00"/>
    <d v="2015-04-07T00:00:00"/>
    <n v="129"/>
    <n v="15.199878400972793"/>
    <n v="15.199878400972793"/>
  </r>
  <r>
    <x v="8"/>
    <n v="40"/>
    <n v="12"/>
    <d v="2014-11-08T00:00:00"/>
    <d v="2015-04-11T00:00:00"/>
    <n v="154"/>
    <n v="11.45912910618793"/>
    <n v="11.45912910618793"/>
  </r>
  <r>
    <x v="9"/>
    <n v="33"/>
    <n v="16"/>
    <d v="2014-10-25T00:00:00"/>
    <d v="2015-03-31T00:00:00"/>
    <n v="157"/>
    <n v="18.165922999193889"/>
    <n v="18.165922999193889"/>
  </r>
  <r>
    <x v="9"/>
    <n v="30"/>
    <n v="2"/>
    <d v="2014-09-28T00:00:00"/>
    <d v="2015-04-06T00:00:00"/>
    <n v="190"/>
    <n v="2.0639834881320951"/>
    <n v="2.0639834881320951"/>
  </r>
  <r>
    <x v="3"/>
    <m/>
    <m/>
    <m/>
    <m/>
    <n v="0"/>
    <e v="#DIV/0!"/>
    <e v="#DIV/0!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Pivottabell3" cacheId="1" applyNumberFormats="0" applyBorderFormats="0" applyFontFormats="0" applyPatternFormats="0" applyAlignmentFormats="0" applyWidthHeightFormats="1" dataCaption="Värden" updatedVersion="3" minRefreshableVersion="3" showCalcMbrs="0" useAutoFormatting="1" itemPrintTitles="1" createdVersion="3" indent="0" outline="1" outlineData="1" multipleFieldFilters="0" chartFormat="1">
  <location ref="A1:B17" firstHeaderRow="1" firstDataRow="1" firstDataCol="1"/>
  <pivotFields count="13">
    <pivotField showAll="0"/>
    <pivotField axis="axisRow" showAll="0">
      <items count="16">
        <item x="5"/>
        <item x="3"/>
        <item x="9"/>
        <item x="0"/>
        <item x="8"/>
        <item x="14"/>
        <item x="2"/>
        <item x="6"/>
        <item x="12"/>
        <item x="10"/>
        <item x="13"/>
        <item x="11"/>
        <item x="4"/>
        <item x="1"/>
        <item x="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1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Items count="1">
    <i/>
  </colItems>
  <dataFields count="1">
    <dataField name="Summa av %" fld="12" baseField="0" baseItem="0"/>
  </dataFields>
  <formats count="1">
    <format dxfId="0">
      <pivotArea collapsedLevelsAreSubtotals="1" fieldPosition="0">
        <references count="1">
          <reference field="1" count="0"/>
        </references>
      </pivotArea>
    </format>
  </format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ell2" cacheId="0" applyNumberFormats="0" applyBorderFormats="0" applyFontFormats="0" applyPatternFormats="0" applyAlignmentFormats="0" applyWidthHeightFormats="1" dataCaption="Värden" updatedVersion="3" minRefreshableVersion="3" showCalcMbrs="0" useAutoFormatting="1" itemPrintTitles="1" createdVersion="3" indent="0" outline="1" outlineData="1" multipleFieldFilters="0">
  <location ref="O155:Q172" firstHeaderRow="1" firstDataRow="1" firstDataCol="0"/>
  <pivotFields count="12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pivotTableStyleInfo name="PivotStyleLight16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 chartFormat="3">
  <location ref="R8:S23" firstHeaderRow="1" firstDataRow="1" firstDataCol="1"/>
  <pivotFields count="8">
    <pivotField axis="axisRow" showAll="0">
      <items count="16">
        <item x="4"/>
        <item x="2"/>
        <item x="8"/>
        <item x="0"/>
        <item x="7"/>
        <item x="13"/>
        <item x="1"/>
        <item x="5"/>
        <item x="11"/>
        <item m="1" x="14"/>
        <item x="9"/>
        <item x="12"/>
        <item x="10"/>
        <item x="3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0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10"/>
    </i>
    <i>
      <x v="11"/>
    </i>
    <i>
      <x v="12"/>
    </i>
    <i>
      <x v="13"/>
    </i>
    <i>
      <x v="14"/>
    </i>
    <i t="grand">
      <x/>
    </i>
  </rowItems>
  <colItems count="1">
    <i/>
  </colItems>
  <dataFields count="1">
    <dataField name="Average of Älgar2" fld="7" subtotal="average" baseField="0" baseItem="0"/>
  </dataFields>
  <chartFormats count="2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7"/>
  <sheetViews>
    <sheetView topLeftCell="A31" workbookViewId="0">
      <selection activeCell="B59" sqref="B59"/>
    </sheetView>
  </sheetViews>
  <sheetFormatPr defaultRowHeight="15"/>
  <cols>
    <col min="1" max="1" width="13.140625" bestFit="1" customWidth="1"/>
    <col min="2" max="2" width="12" bestFit="1" customWidth="1"/>
  </cols>
  <sheetData>
    <row r="1" spans="1:2">
      <c r="A1" s="6" t="s">
        <v>73</v>
      </c>
      <c r="B1" t="s">
        <v>68</v>
      </c>
    </row>
    <row r="2" spans="1:2">
      <c r="A2" s="7" t="s">
        <v>17</v>
      </c>
      <c r="B2" s="19">
        <v>0.42857142857142855</v>
      </c>
    </row>
    <row r="3" spans="1:2">
      <c r="A3" s="7" t="s">
        <v>29</v>
      </c>
      <c r="B3" s="19">
        <v>1</v>
      </c>
    </row>
    <row r="4" spans="1:2">
      <c r="A4" s="7" t="s">
        <v>43</v>
      </c>
      <c r="B4" s="19">
        <v>0.8</v>
      </c>
    </row>
    <row r="5" spans="1:2">
      <c r="A5" s="7" t="s">
        <v>10</v>
      </c>
      <c r="B5" s="19">
        <v>0.66666666666666663</v>
      </c>
    </row>
    <row r="6" spans="1:2">
      <c r="A6" s="7" t="s">
        <v>40</v>
      </c>
      <c r="B6" s="19">
        <v>0.5</v>
      </c>
    </row>
    <row r="7" spans="1:2">
      <c r="A7" s="7" t="s">
        <v>52</v>
      </c>
      <c r="B7" s="19">
        <v>0.83333333333333337</v>
      </c>
    </row>
    <row r="8" spans="1:2">
      <c r="A8" s="7" t="s">
        <v>13</v>
      </c>
      <c r="B8" s="19">
        <v>1</v>
      </c>
    </row>
    <row r="9" spans="1:2">
      <c r="A9" s="7" t="s">
        <v>20</v>
      </c>
      <c r="B9" s="19">
        <v>0.8</v>
      </c>
    </row>
    <row r="10" spans="1:2">
      <c r="A10" s="7" t="s">
        <v>47</v>
      </c>
      <c r="B10" s="19">
        <v>0.7142857142857143</v>
      </c>
    </row>
    <row r="11" spans="1:2">
      <c r="A11" s="7" t="s">
        <v>44</v>
      </c>
      <c r="B11" s="19">
        <v>0.65</v>
      </c>
    </row>
    <row r="12" spans="1:2">
      <c r="A12" s="7" t="s">
        <v>50</v>
      </c>
      <c r="B12" s="19">
        <v>0.5</v>
      </c>
    </row>
    <row r="13" spans="1:2">
      <c r="A13" s="7" t="s">
        <v>45</v>
      </c>
      <c r="B13" s="19">
        <v>0.25</v>
      </c>
    </row>
    <row r="14" spans="1:2">
      <c r="A14" s="7" t="s">
        <v>74</v>
      </c>
      <c r="B14" s="19"/>
    </row>
    <row r="15" spans="1:2">
      <c r="A15" s="7" t="s">
        <v>77</v>
      </c>
      <c r="B15" s="19"/>
    </row>
    <row r="16" spans="1:2">
      <c r="A16" s="7" t="s">
        <v>76</v>
      </c>
      <c r="B16" s="19">
        <v>0.4</v>
      </c>
    </row>
    <row r="17" spans="1:2">
      <c r="A17" s="7" t="s">
        <v>75</v>
      </c>
      <c r="B17" s="8">
        <v>8.5428571428571427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S172"/>
  <sheetViews>
    <sheetView tabSelected="1" topLeftCell="A136" zoomScaleNormal="100" workbookViewId="0">
      <selection activeCell="C172" sqref="C172"/>
    </sheetView>
  </sheetViews>
  <sheetFormatPr defaultRowHeight="15"/>
  <cols>
    <col min="2" max="2" width="17" bestFit="1" customWidth="1"/>
    <col min="3" max="3" width="10.7109375" bestFit="1" customWidth="1"/>
    <col min="4" max="4" width="10.5703125" style="5" bestFit="1" customWidth="1"/>
    <col min="5" max="5" width="11.140625" style="5" bestFit="1" customWidth="1"/>
    <col min="6" max="6" width="10.42578125" bestFit="1" customWidth="1"/>
    <col min="7" max="7" width="11.28515625" bestFit="1" customWidth="1"/>
    <col min="8" max="8" width="8.42578125" bestFit="1" customWidth="1"/>
    <col min="9" max="9" width="10.140625" bestFit="1" customWidth="1"/>
    <col min="11" max="11" width="11.140625" bestFit="1" customWidth="1"/>
    <col min="12" max="12" width="16.85546875" bestFit="1" customWidth="1"/>
    <col min="13" max="13" width="14.85546875" bestFit="1" customWidth="1"/>
    <col min="18" max="18" width="13.140625" customWidth="1"/>
    <col min="19" max="19" width="16.7109375" customWidth="1"/>
  </cols>
  <sheetData>
    <row r="1" spans="2:19">
      <c r="D1" s="5" t="s">
        <v>8</v>
      </c>
      <c r="E1" s="5" t="s">
        <v>9</v>
      </c>
    </row>
    <row r="2" spans="2:19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7</v>
      </c>
      <c r="K2" s="10" t="s">
        <v>64</v>
      </c>
      <c r="L2" s="1" t="s">
        <v>65</v>
      </c>
      <c r="M2" s="1" t="s">
        <v>67</v>
      </c>
      <c r="N2" s="1" t="s">
        <v>66</v>
      </c>
    </row>
    <row r="3" spans="2:19">
      <c r="B3" s="2"/>
      <c r="C3" s="2" t="s">
        <v>10</v>
      </c>
      <c r="D3" s="9">
        <v>33</v>
      </c>
      <c r="E3" s="9">
        <v>5</v>
      </c>
      <c r="F3" s="3">
        <v>41913</v>
      </c>
      <c r="G3" s="3">
        <v>42111</v>
      </c>
      <c r="H3" s="20">
        <f>(G3-F3)</f>
        <v>198</v>
      </c>
      <c r="I3" s="20">
        <f>(E3*100000)/(D3*K3*H3)</f>
        <v>4.5013413997371217</v>
      </c>
      <c r="J3" s="20">
        <f>I3</f>
        <v>4.5013413997371217</v>
      </c>
      <c r="K3" s="20">
        <v>17</v>
      </c>
      <c r="L3" s="20">
        <v>4</v>
      </c>
      <c r="M3" s="20">
        <v>6</v>
      </c>
      <c r="N3" s="24">
        <f>L3/M3</f>
        <v>0.66666666666666663</v>
      </c>
    </row>
    <row r="4" spans="2:19">
      <c r="B4" s="2"/>
      <c r="C4" s="2" t="s">
        <v>10</v>
      </c>
      <c r="D4" s="9">
        <v>39</v>
      </c>
      <c r="E4" s="9">
        <v>3</v>
      </c>
      <c r="F4" s="3">
        <v>41942</v>
      </c>
      <c r="G4" s="3">
        <v>42099</v>
      </c>
      <c r="H4" s="20">
        <f t="shared" ref="H4:H67" si="0">(G4-F4)</f>
        <v>157</v>
      </c>
      <c r="I4" s="20">
        <f t="shared" ref="I4:I67" si="1">(E4*100000)/(D4*K4*H4)</f>
        <v>2.8820935527567224</v>
      </c>
      <c r="J4" s="20">
        <f t="shared" ref="J4:J67" si="2">I4</f>
        <v>2.8820935527567224</v>
      </c>
      <c r="K4" s="20">
        <v>17</v>
      </c>
      <c r="L4" s="20"/>
      <c r="M4" s="20"/>
      <c r="N4" s="24"/>
    </row>
    <row r="5" spans="2:19">
      <c r="B5" s="2"/>
      <c r="C5" s="2" t="s">
        <v>10</v>
      </c>
      <c r="D5" s="9">
        <v>18</v>
      </c>
      <c r="E5" s="9">
        <v>2</v>
      </c>
      <c r="F5" s="3">
        <v>41944</v>
      </c>
      <c r="G5" s="3">
        <v>42113</v>
      </c>
      <c r="H5" s="20">
        <f t="shared" si="0"/>
        <v>169</v>
      </c>
      <c r="I5" s="20">
        <f t="shared" si="1"/>
        <v>3.8674246819043199</v>
      </c>
      <c r="J5" s="20">
        <f t="shared" si="2"/>
        <v>3.8674246819043199</v>
      </c>
      <c r="K5" s="20">
        <v>17</v>
      </c>
      <c r="L5" s="20"/>
      <c r="M5" s="20"/>
      <c r="N5" s="24"/>
    </row>
    <row r="6" spans="2:19">
      <c r="B6" s="2" t="s">
        <v>11</v>
      </c>
      <c r="C6" s="2" t="s">
        <v>13</v>
      </c>
      <c r="D6" s="9">
        <v>40</v>
      </c>
      <c r="E6" s="9">
        <v>15</v>
      </c>
      <c r="F6" s="3">
        <v>41951</v>
      </c>
      <c r="G6" s="3">
        <v>42105</v>
      </c>
      <c r="H6" s="20">
        <f t="shared" si="0"/>
        <v>154</v>
      </c>
      <c r="I6" s="20">
        <f t="shared" si="1"/>
        <v>14.323911382734913</v>
      </c>
      <c r="J6" s="20">
        <f t="shared" si="2"/>
        <v>14.323911382734913</v>
      </c>
      <c r="K6" s="20">
        <v>17</v>
      </c>
      <c r="L6" s="20"/>
      <c r="M6" s="20"/>
      <c r="N6" s="24"/>
    </row>
    <row r="7" spans="2:19">
      <c r="B7" s="2" t="s">
        <v>12</v>
      </c>
      <c r="C7" s="2" t="s">
        <v>13</v>
      </c>
      <c r="D7" s="9">
        <v>20</v>
      </c>
      <c r="E7" s="9">
        <v>6</v>
      </c>
      <c r="F7" s="3">
        <v>41951</v>
      </c>
      <c r="G7" s="3">
        <v>42105</v>
      </c>
      <c r="H7" s="20">
        <f t="shared" si="0"/>
        <v>154</v>
      </c>
      <c r="I7" s="20">
        <f t="shared" si="1"/>
        <v>11.45912910618793</v>
      </c>
      <c r="J7" s="20">
        <f t="shared" si="2"/>
        <v>11.45912910618793</v>
      </c>
      <c r="K7" s="20">
        <v>17</v>
      </c>
      <c r="L7" s="20">
        <v>11</v>
      </c>
      <c r="M7" s="20">
        <v>11</v>
      </c>
      <c r="N7" s="24">
        <f>L7/M7</f>
        <v>1</v>
      </c>
    </row>
    <row r="8" spans="2:19">
      <c r="B8" s="2"/>
      <c r="C8" s="2" t="s">
        <v>29</v>
      </c>
      <c r="D8" s="9">
        <v>24</v>
      </c>
      <c r="E8" s="9">
        <v>6</v>
      </c>
      <c r="F8" s="3">
        <v>41944</v>
      </c>
      <c r="G8" s="3">
        <v>42095</v>
      </c>
      <c r="H8" s="20">
        <f t="shared" si="0"/>
        <v>151</v>
      </c>
      <c r="I8" s="20">
        <f t="shared" si="1"/>
        <v>9.7389949357226335</v>
      </c>
      <c r="J8" s="20">
        <f t="shared" si="2"/>
        <v>9.7389949357226335</v>
      </c>
      <c r="K8" s="20">
        <v>17</v>
      </c>
      <c r="L8" s="20">
        <v>10</v>
      </c>
      <c r="M8" s="20">
        <v>10</v>
      </c>
      <c r="N8" s="24">
        <f>L8/M8</f>
        <v>1</v>
      </c>
      <c r="R8" s="6" t="s">
        <v>73</v>
      </c>
      <c r="S8" t="s">
        <v>63</v>
      </c>
    </row>
    <row r="9" spans="2:19">
      <c r="B9" s="2"/>
      <c r="C9" s="2"/>
      <c r="D9" s="9"/>
      <c r="E9" s="9"/>
      <c r="F9" s="3"/>
      <c r="G9" s="3"/>
      <c r="H9" s="20">
        <f t="shared" si="0"/>
        <v>0</v>
      </c>
      <c r="I9" s="20" t="e">
        <f t="shared" si="1"/>
        <v>#DIV/0!</v>
      </c>
      <c r="J9" s="20" t="e">
        <f t="shared" si="2"/>
        <v>#DIV/0!</v>
      </c>
      <c r="K9" s="20">
        <v>17</v>
      </c>
      <c r="L9" s="20"/>
      <c r="M9" s="20"/>
      <c r="N9" s="24"/>
      <c r="R9" s="7" t="s">
        <v>17</v>
      </c>
      <c r="S9" s="8">
        <v>6.8456850074533513</v>
      </c>
    </row>
    <row r="10" spans="2:19">
      <c r="B10" s="2" t="s">
        <v>14</v>
      </c>
      <c r="C10" s="2" t="s">
        <v>10</v>
      </c>
      <c r="D10" s="9">
        <v>39</v>
      </c>
      <c r="E10" s="9">
        <v>8</v>
      </c>
      <c r="F10" s="3">
        <v>41950</v>
      </c>
      <c r="G10" s="3">
        <v>42100</v>
      </c>
      <c r="H10" s="20">
        <f t="shared" si="0"/>
        <v>150</v>
      </c>
      <c r="I10" s="20">
        <f t="shared" si="1"/>
        <v>8.0442433383609853</v>
      </c>
      <c r="J10" s="20">
        <f t="shared" si="2"/>
        <v>8.0442433383609853</v>
      </c>
      <c r="K10" s="20">
        <v>17</v>
      </c>
      <c r="L10" s="20"/>
      <c r="M10" s="20"/>
      <c r="N10" s="24"/>
      <c r="R10" s="7" t="s">
        <v>29</v>
      </c>
      <c r="S10" s="8">
        <v>8.0083579888019365</v>
      </c>
    </row>
    <row r="11" spans="2:19">
      <c r="B11" s="2"/>
      <c r="C11" s="2"/>
      <c r="D11" s="9"/>
      <c r="E11" s="9"/>
      <c r="F11" s="3"/>
      <c r="G11" s="3"/>
      <c r="H11" s="20">
        <f t="shared" si="0"/>
        <v>0</v>
      </c>
      <c r="I11" s="20" t="e">
        <f t="shared" si="1"/>
        <v>#DIV/0!</v>
      </c>
      <c r="J11" s="20" t="e">
        <f t="shared" si="2"/>
        <v>#DIV/0!</v>
      </c>
      <c r="K11" s="20">
        <v>17</v>
      </c>
      <c r="L11" s="20"/>
      <c r="M11" s="20"/>
      <c r="N11" s="24"/>
      <c r="R11" s="7" t="s">
        <v>43</v>
      </c>
      <c r="S11" s="8">
        <v>9.9061717539437169</v>
      </c>
    </row>
    <row r="12" spans="2:19">
      <c r="B12" s="2"/>
      <c r="C12" s="2"/>
      <c r="D12" s="9"/>
      <c r="E12" s="9"/>
      <c r="F12" s="3"/>
      <c r="G12" s="3"/>
      <c r="H12" s="20">
        <f t="shared" si="0"/>
        <v>0</v>
      </c>
      <c r="I12" s="20" t="e">
        <f t="shared" si="1"/>
        <v>#DIV/0!</v>
      </c>
      <c r="J12" s="20" t="e">
        <f t="shared" si="2"/>
        <v>#DIV/0!</v>
      </c>
      <c r="K12" s="20">
        <v>17</v>
      </c>
      <c r="L12" s="20"/>
      <c r="M12" s="20"/>
      <c r="N12" s="24"/>
      <c r="R12" s="7" t="s">
        <v>10</v>
      </c>
      <c r="S12" s="8">
        <v>4.8237757431897874</v>
      </c>
    </row>
    <row r="13" spans="2:19">
      <c r="B13" s="2"/>
      <c r="C13" s="2"/>
      <c r="D13" s="9"/>
      <c r="E13" s="9"/>
      <c r="F13" s="3"/>
      <c r="G13" s="3"/>
      <c r="H13" s="20">
        <f t="shared" si="0"/>
        <v>0</v>
      </c>
      <c r="I13" s="20" t="e">
        <f t="shared" si="1"/>
        <v>#DIV/0!</v>
      </c>
      <c r="J13" s="20" t="e">
        <f t="shared" si="2"/>
        <v>#DIV/0!</v>
      </c>
      <c r="K13" s="20">
        <v>17</v>
      </c>
      <c r="L13" s="20"/>
      <c r="M13" s="20"/>
      <c r="N13" s="24"/>
      <c r="R13" s="7" t="s">
        <v>40</v>
      </c>
      <c r="S13" s="8">
        <v>8.2544987814641448</v>
      </c>
    </row>
    <row r="14" spans="2:19">
      <c r="B14" s="2" t="s">
        <v>15</v>
      </c>
      <c r="C14" s="2" t="s">
        <v>13</v>
      </c>
      <c r="D14" s="9">
        <v>9</v>
      </c>
      <c r="E14" s="9">
        <v>0</v>
      </c>
      <c r="F14" s="3">
        <v>41951</v>
      </c>
      <c r="G14" s="3">
        <v>42105</v>
      </c>
      <c r="H14" s="20">
        <f t="shared" si="0"/>
        <v>154</v>
      </c>
      <c r="I14" s="20">
        <f t="shared" si="1"/>
        <v>0</v>
      </c>
      <c r="J14" s="20">
        <f t="shared" si="2"/>
        <v>0</v>
      </c>
      <c r="K14" s="20">
        <v>17</v>
      </c>
      <c r="L14" s="20"/>
      <c r="M14" s="20"/>
      <c r="N14" s="24"/>
      <c r="R14" s="7" t="s">
        <v>52</v>
      </c>
      <c r="S14" s="8">
        <v>3.5962242844602827</v>
      </c>
    </row>
    <row r="15" spans="2:19">
      <c r="B15" s="2"/>
      <c r="C15" s="2"/>
      <c r="D15" s="9"/>
      <c r="E15" s="9"/>
      <c r="F15" s="3"/>
      <c r="G15" s="3"/>
      <c r="H15" s="20">
        <f t="shared" si="0"/>
        <v>0</v>
      </c>
      <c r="I15" s="20" t="e">
        <f t="shared" si="1"/>
        <v>#DIV/0!</v>
      </c>
      <c r="J15" s="20" t="e">
        <f t="shared" si="2"/>
        <v>#DIV/0!</v>
      </c>
      <c r="K15" s="20">
        <v>17</v>
      </c>
      <c r="L15" s="20"/>
      <c r="M15" s="20"/>
      <c r="N15" s="24"/>
      <c r="R15" s="7" t="s">
        <v>13</v>
      </c>
      <c r="S15" s="8">
        <v>6.7437555658465689</v>
      </c>
    </row>
    <row r="16" spans="2:19">
      <c r="B16" s="2" t="s">
        <v>16</v>
      </c>
      <c r="C16" s="2" t="s">
        <v>17</v>
      </c>
      <c r="D16" s="9">
        <v>33</v>
      </c>
      <c r="E16" s="9">
        <v>14</v>
      </c>
      <c r="F16" s="3">
        <v>41916</v>
      </c>
      <c r="G16" s="3">
        <v>42090</v>
      </c>
      <c r="H16" s="20">
        <f t="shared" si="0"/>
        <v>174</v>
      </c>
      <c r="I16" s="20">
        <f t="shared" si="1"/>
        <v>14.342205011576208</v>
      </c>
      <c r="J16" s="20">
        <f t="shared" si="2"/>
        <v>14.342205011576208</v>
      </c>
      <c r="K16" s="20">
        <v>17</v>
      </c>
      <c r="L16" s="20">
        <v>3</v>
      </c>
      <c r="M16" s="20">
        <v>7</v>
      </c>
      <c r="N16" s="24">
        <f>L16/M16</f>
        <v>0.42857142857142855</v>
      </c>
      <c r="R16" s="7" t="s">
        <v>20</v>
      </c>
      <c r="S16" s="8">
        <v>5.0508708682885048</v>
      </c>
    </row>
    <row r="17" spans="2:19">
      <c r="B17" s="2" t="s">
        <v>18</v>
      </c>
      <c r="C17" s="2" t="s">
        <v>13</v>
      </c>
      <c r="D17" s="9">
        <v>15</v>
      </c>
      <c r="E17" s="9">
        <v>4</v>
      </c>
      <c r="F17" s="3">
        <v>41951</v>
      </c>
      <c r="G17" s="3">
        <v>42105</v>
      </c>
      <c r="H17" s="20">
        <f t="shared" si="0"/>
        <v>154</v>
      </c>
      <c r="I17" s="20">
        <f t="shared" si="1"/>
        <v>10.185892538833714</v>
      </c>
      <c r="J17" s="20">
        <f t="shared" si="2"/>
        <v>10.185892538833714</v>
      </c>
      <c r="K17" s="20">
        <v>17</v>
      </c>
      <c r="L17" s="20"/>
      <c r="M17" s="20"/>
      <c r="N17" s="24"/>
      <c r="R17" s="7" t="s">
        <v>47</v>
      </c>
      <c r="S17" s="8">
        <v>10.667011187587701</v>
      </c>
    </row>
    <row r="18" spans="2:19">
      <c r="B18" s="2" t="s">
        <v>19</v>
      </c>
      <c r="C18" s="2" t="s">
        <v>20</v>
      </c>
      <c r="D18" s="9">
        <v>8</v>
      </c>
      <c r="E18" s="9">
        <v>1</v>
      </c>
      <c r="F18" s="3">
        <v>41953</v>
      </c>
      <c r="G18" s="3">
        <v>42083</v>
      </c>
      <c r="H18" s="20">
        <f t="shared" si="0"/>
        <v>130</v>
      </c>
      <c r="I18" s="20">
        <f t="shared" si="1"/>
        <v>5.6561085972850682</v>
      </c>
      <c r="J18" s="20">
        <f t="shared" si="2"/>
        <v>5.6561085972850682</v>
      </c>
      <c r="K18" s="20">
        <v>17</v>
      </c>
      <c r="L18" s="20">
        <v>12</v>
      </c>
      <c r="M18" s="20">
        <f>21-6</f>
        <v>15</v>
      </c>
      <c r="N18" s="24">
        <f>L18/M18</f>
        <v>0.8</v>
      </c>
      <c r="R18" s="7" t="s">
        <v>44</v>
      </c>
      <c r="S18" s="8">
        <v>5.5599701714754222</v>
      </c>
    </row>
    <row r="19" spans="2:19">
      <c r="B19" s="2" t="s">
        <v>21</v>
      </c>
      <c r="C19" s="2" t="s">
        <v>13</v>
      </c>
      <c r="D19" s="9">
        <v>9</v>
      </c>
      <c r="E19" s="9">
        <v>1</v>
      </c>
      <c r="F19" s="3">
        <v>41951</v>
      </c>
      <c r="G19" s="3">
        <v>42105</v>
      </c>
      <c r="H19" s="20">
        <f t="shared" si="0"/>
        <v>154</v>
      </c>
      <c r="I19" s="20">
        <f t="shared" si="1"/>
        <v>4.2441218911807148</v>
      </c>
      <c r="J19" s="20">
        <f t="shared" si="2"/>
        <v>4.2441218911807148</v>
      </c>
      <c r="K19" s="20">
        <v>17</v>
      </c>
      <c r="L19" s="20"/>
      <c r="M19" s="20"/>
      <c r="N19" s="24"/>
      <c r="R19" s="7" t="s">
        <v>50</v>
      </c>
      <c r="S19" s="8">
        <v>11.12524020261465</v>
      </c>
    </row>
    <row r="20" spans="2:19">
      <c r="B20" s="2" t="s">
        <v>22</v>
      </c>
      <c r="C20" s="2" t="s">
        <v>13</v>
      </c>
      <c r="D20" s="9">
        <v>8</v>
      </c>
      <c r="E20" s="9">
        <v>2</v>
      </c>
      <c r="F20" s="3">
        <v>41951</v>
      </c>
      <c r="G20" s="3">
        <v>42105</v>
      </c>
      <c r="H20" s="20">
        <f t="shared" si="0"/>
        <v>154</v>
      </c>
      <c r="I20" s="20">
        <f t="shared" si="1"/>
        <v>9.5492742551566074</v>
      </c>
      <c r="J20" s="20">
        <f t="shared" si="2"/>
        <v>9.5492742551566074</v>
      </c>
      <c r="K20" s="20">
        <v>17</v>
      </c>
      <c r="L20" s="20"/>
      <c r="M20" s="20"/>
      <c r="N20" s="24"/>
      <c r="R20" s="7" t="s">
        <v>45</v>
      </c>
      <c r="S20" s="8">
        <v>1.3786764705882353</v>
      </c>
    </row>
    <row r="21" spans="2:19">
      <c r="B21" s="2" t="s">
        <v>23</v>
      </c>
      <c r="C21" s="2" t="s">
        <v>13</v>
      </c>
      <c r="D21" s="9">
        <v>9</v>
      </c>
      <c r="E21" s="9">
        <v>1</v>
      </c>
      <c r="F21" s="3">
        <v>41951</v>
      </c>
      <c r="G21" s="3">
        <v>42103</v>
      </c>
      <c r="H21" s="20">
        <f t="shared" si="0"/>
        <v>152</v>
      </c>
      <c r="I21" s="20">
        <f t="shared" si="1"/>
        <v>4.2999656002751978</v>
      </c>
      <c r="J21" s="20">
        <f t="shared" si="2"/>
        <v>4.2999656002751978</v>
      </c>
      <c r="K21" s="20">
        <v>17</v>
      </c>
      <c r="L21" s="20"/>
      <c r="M21" s="20"/>
      <c r="N21" s="24"/>
      <c r="R21" s="7" t="s">
        <v>74</v>
      </c>
      <c r="S21" s="8" t="e">
        <v>#DIV/0!</v>
      </c>
    </row>
    <row r="22" spans="2:19">
      <c r="B22" s="2" t="s">
        <v>24</v>
      </c>
      <c r="C22" s="2" t="s">
        <v>13</v>
      </c>
      <c r="D22" s="9">
        <v>9</v>
      </c>
      <c r="E22" s="9">
        <v>1</v>
      </c>
      <c r="F22" s="3">
        <v>41951</v>
      </c>
      <c r="G22" s="3">
        <v>42093</v>
      </c>
      <c r="H22" s="20">
        <f t="shared" si="0"/>
        <v>142</v>
      </c>
      <c r="I22" s="20">
        <f t="shared" si="1"/>
        <v>4.6027800791678173</v>
      </c>
      <c r="J22" s="20">
        <f t="shared" si="2"/>
        <v>4.6027800791678173</v>
      </c>
      <c r="K22" s="20">
        <v>17</v>
      </c>
      <c r="L22" s="20"/>
      <c r="M22" s="20"/>
      <c r="N22" s="24"/>
      <c r="R22" s="7" t="s">
        <v>76</v>
      </c>
      <c r="S22" s="8">
        <v>16.019479687299757</v>
      </c>
    </row>
    <row r="23" spans="2:19">
      <c r="B23" s="2" t="s">
        <v>25</v>
      </c>
      <c r="C23" s="2" t="s">
        <v>13</v>
      </c>
      <c r="D23" s="9">
        <v>3</v>
      </c>
      <c r="E23" s="9">
        <v>0</v>
      </c>
      <c r="F23" s="3">
        <v>41951</v>
      </c>
      <c r="G23" s="3">
        <v>42105</v>
      </c>
      <c r="H23" s="20">
        <f t="shared" si="0"/>
        <v>154</v>
      </c>
      <c r="I23" s="20">
        <f t="shared" si="1"/>
        <v>0</v>
      </c>
      <c r="J23" s="20">
        <f t="shared" si="2"/>
        <v>0</v>
      </c>
      <c r="K23" s="20">
        <v>17</v>
      </c>
      <c r="L23" s="20"/>
      <c r="M23" s="20"/>
      <c r="N23" s="24"/>
      <c r="R23" s="7" t="s">
        <v>75</v>
      </c>
      <c r="S23" s="8" t="e">
        <v>#DIV/0!</v>
      </c>
    </row>
    <row r="24" spans="2:19">
      <c r="B24" s="2" t="s">
        <v>26</v>
      </c>
      <c r="C24" s="2" t="s">
        <v>13</v>
      </c>
      <c r="D24" s="9">
        <v>7</v>
      </c>
      <c r="E24" s="9">
        <v>2</v>
      </c>
      <c r="F24" s="3">
        <v>41951</v>
      </c>
      <c r="G24" s="3">
        <v>42105</v>
      </c>
      <c r="H24" s="20">
        <f t="shared" si="0"/>
        <v>154</v>
      </c>
      <c r="I24" s="20">
        <f t="shared" si="1"/>
        <v>10.913456291607552</v>
      </c>
      <c r="J24" s="20">
        <f t="shared" si="2"/>
        <v>10.913456291607552</v>
      </c>
      <c r="K24" s="20">
        <v>17</v>
      </c>
      <c r="L24" s="20"/>
      <c r="M24" s="20"/>
      <c r="N24" s="24"/>
    </row>
    <row r="25" spans="2:19">
      <c r="B25" s="2" t="s">
        <v>27</v>
      </c>
      <c r="C25" s="2" t="s">
        <v>13</v>
      </c>
      <c r="D25" s="9">
        <v>9</v>
      </c>
      <c r="E25" s="9">
        <v>1</v>
      </c>
      <c r="F25" s="3">
        <v>41951</v>
      </c>
      <c r="G25" s="3">
        <v>42093</v>
      </c>
      <c r="H25" s="20">
        <f t="shared" si="0"/>
        <v>142</v>
      </c>
      <c r="I25" s="20">
        <f t="shared" si="1"/>
        <v>4.6027800791678173</v>
      </c>
      <c r="J25" s="20">
        <f t="shared" si="2"/>
        <v>4.6027800791678173</v>
      </c>
      <c r="K25" s="20">
        <v>17</v>
      </c>
      <c r="L25" s="20"/>
      <c r="M25" s="20"/>
      <c r="N25" s="24"/>
    </row>
    <row r="26" spans="2:19">
      <c r="B26" s="2"/>
      <c r="C26" s="2"/>
      <c r="D26" s="9"/>
      <c r="E26" s="9"/>
      <c r="F26" s="3"/>
      <c r="G26" s="3"/>
      <c r="H26" s="20">
        <f t="shared" si="0"/>
        <v>0</v>
      </c>
      <c r="I26" s="20" t="e">
        <f t="shared" si="1"/>
        <v>#DIV/0!</v>
      </c>
      <c r="J26" s="20" t="e">
        <f t="shared" si="2"/>
        <v>#DIV/0!</v>
      </c>
      <c r="K26" s="20">
        <v>17</v>
      </c>
      <c r="L26" s="20"/>
      <c r="M26" s="20"/>
      <c r="N26" s="24"/>
    </row>
    <row r="27" spans="2:19">
      <c r="B27" s="2" t="s">
        <v>78</v>
      </c>
      <c r="C27" s="2" t="s">
        <v>29</v>
      </c>
      <c r="D27" s="9">
        <v>24</v>
      </c>
      <c r="E27" s="9">
        <v>13</v>
      </c>
      <c r="F27" s="3">
        <v>41932</v>
      </c>
      <c r="G27" s="3">
        <v>42114</v>
      </c>
      <c r="H27" s="20">
        <f t="shared" si="0"/>
        <v>182</v>
      </c>
      <c r="I27" s="20">
        <f t="shared" si="1"/>
        <v>17.50700280112045</v>
      </c>
      <c r="J27" s="20">
        <f t="shared" si="2"/>
        <v>17.50700280112045</v>
      </c>
      <c r="K27" s="20">
        <v>17</v>
      </c>
      <c r="L27" s="20"/>
      <c r="M27" s="20"/>
      <c r="N27" s="24"/>
    </row>
    <row r="28" spans="2:19">
      <c r="B28" s="2"/>
      <c r="C28" s="2" t="s">
        <v>29</v>
      </c>
      <c r="D28" s="9">
        <v>14</v>
      </c>
      <c r="E28" s="9">
        <v>3</v>
      </c>
      <c r="F28" s="3">
        <v>41959</v>
      </c>
      <c r="G28" s="3">
        <v>42095</v>
      </c>
      <c r="H28" s="20">
        <f t="shared" si="0"/>
        <v>136</v>
      </c>
      <c r="I28" s="20">
        <f t="shared" si="1"/>
        <v>9.2684132476520027</v>
      </c>
      <c r="J28" s="20">
        <f t="shared" si="2"/>
        <v>9.2684132476520027</v>
      </c>
      <c r="K28" s="20">
        <v>17</v>
      </c>
      <c r="L28" s="20"/>
      <c r="M28" s="20"/>
      <c r="N28" s="24"/>
    </row>
    <row r="29" spans="2:19">
      <c r="B29" s="2" t="s">
        <v>28</v>
      </c>
      <c r="C29" s="2" t="s">
        <v>29</v>
      </c>
      <c r="D29" s="9">
        <v>29</v>
      </c>
      <c r="E29" s="9">
        <v>4</v>
      </c>
      <c r="F29" s="3">
        <v>41951</v>
      </c>
      <c r="G29" s="3">
        <v>42091</v>
      </c>
      <c r="H29" s="20">
        <f t="shared" si="0"/>
        <v>140</v>
      </c>
      <c r="I29" s="20">
        <f t="shared" si="1"/>
        <v>5.7954216169226314</v>
      </c>
      <c r="J29" s="20">
        <f t="shared" si="2"/>
        <v>5.7954216169226314</v>
      </c>
      <c r="K29" s="20">
        <v>17</v>
      </c>
      <c r="L29" s="20"/>
      <c r="M29" s="20"/>
      <c r="N29" s="24"/>
    </row>
    <row r="30" spans="2:19">
      <c r="B30" s="2"/>
      <c r="C30" s="2"/>
      <c r="D30" s="9"/>
      <c r="E30" s="9"/>
      <c r="F30" s="3"/>
      <c r="G30" s="3"/>
      <c r="H30" s="20">
        <f t="shared" si="0"/>
        <v>0</v>
      </c>
      <c r="I30" s="20" t="e">
        <f t="shared" si="1"/>
        <v>#DIV/0!</v>
      </c>
      <c r="J30" s="20" t="e">
        <f t="shared" si="2"/>
        <v>#DIV/0!</v>
      </c>
      <c r="K30" s="20">
        <v>17</v>
      </c>
      <c r="L30" s="20"/>
      <c r="M30" s="20"/>
      <c r="N30" s="24"/>
    </row>
    <row r="31" spans="2:19">
      <c r="B31" s="2"/>
      <c r="C31" s="2"/>
      <c r="D31" s="9"/>
      <c r="E31" s="9"/>
      <c r="F31" s="3"/>
      <c r="G31" s="3"/>
      <c r="H31" s="20">
        <f t="shared" si="0"/>
        <v>0</v>
      </c>
      <c r="I31" s="20" t="e">
        <f t="shared" si="1"/>
        <v>#DIV/0!</v>
      </c>
      <c r="J31" s="20" t="e">
        <f t="shared" si="2"/>
        <v>#DIV/0!</v>
      </c>
      <c r="K31" s="20">
        <v>17</v>
      </c>
      <c r="L31" s="20"/>
      <c r="M31" s="20"/>
      <c r="N31" s="24"/>
    </row>
    <row r="32" spans="2:19">
      <c r="B32" s="2"/>
      <c r="C32" s="2"/>
      <c r="D32" s="9"/>
      <c r="E32" s="9"/>
      <c r="F32" s="3"/>
      <c r="G32" s="3"/>
      <c r="H32" s="20">
        <f t="shared" si="0"/>
        <v>0</v>
      </c>
      <c r="I32" s="20" t="e">
        <f t="shared" si="1"/>
        <v>#DIV/0!</v>
      </c>
      <c r="J32" s="20" t="e">
        <f t="shared" si="2"/>
        <v>#DIV/0!</v>
      </c>
      <c r="K32" s="20">
        <v>17</v>
      </c>
      <c r="L32" s="20"/>
      <c r="M32" s="20"/>
      <c r="N32" s="24"/>
    </row>
    <row r="33" spans="2:14">
      <c r="B33" s="2"/>
      <c r="C33" s="2"/>
      <c r="D33" s="9"/>
      <c r="E33" s="9"/>
      <c r="F33" s="3"/>
      <c r="G33" s="3"/>
      <c r="H33" s="20">
        <f t="shared" si="0"/>
        <v>0</v>
      </c>
      <c r="I33" s="20" t="e">
        <f t="shared" si="1"/>
        <v>#DIV/0!</v>
      </c>
      <c r="J33" s="20" t="e">
        <f t="shared" si="2"/>
        <v>#DIV/0!</v>
      </c>
      <c r="K33" s="20">
        <v>17</v>
      </c>
      <c r="L33" s="20"/>
      <c r="M33" s="20"/>
      <c r="N33" s="24"/>
    </row>
    <row r="34" spans="2:14">
      <c r="B34" s="2" t="s">
        <v>30</v>
      </c>
      <c r="C34" s="2" t="s">
        <v>20</v>
      </c>
      <c r="D34" s="9">
        <v>35</v>
      </c>
      <c r="E34" s="9">
        <v>7</v>
      </c>
      <c r="F34" s="3">
        <v>41946</v>
      </c>
      <c r="G34" s="3">
        <v>42092</v>
      </c>
      <c r="H34" s="20">
        <f t="shared" si="0"/>
        <v>146</v>
      </c>
      <c r="I34" s="20">
        <f t="shared" si="1"/>
        <v>8.058017727639001</v>
      </c>
      <c r="J34" s="20">
        <f t="shared" si="2"/>
        <v>8.058017727639001</v>
      </c>
      <c r="K34" s="20">
        <v>17</v>
      </c>
      <c r="L34" s="20"/>
      <c r="M34" s="20"/>
      <c r="N34" s="24"/>
    </row>
    <row r="35" spans="2:14">
      <c r="B35" s="2"/>
      <c r="C35" s="2"/>
      <c r="D35" s="9"/>
      <c r="E35" s="9"/>
      <c r="F35" s="3"/>
      <c r="G35" s="3"/>
      <c r="H35" s="20">
        <f t="shared" si="0"/>
        <v>0</v>
      </c>
      <c r="I35" s="20" t="e">
        <f t="shared" si="1"/>
        <v>#DIV/0!</v>
      </c>
      <c r="J35" s="20" t="e">
        <f t="shared" si="2"/>
        <v>#DIV/0!</v>
      </c>
      <c r="K35" s="20">
        <v>17</v>
      </c>
      <c r="L35" s="20"/>
      <c r="M35" s="20"/>
      <c r="N35" s="24"/>
    </row>
    <row r="36" spans="2:14">
      <c r="B36" s="2" t="s">
        <v>31</v>
      </c>
      <c r="C36" s="2" t="s">
        <v>20</v>
      </c>
      <c r="D36" s="9">
        <v>19</v>
      </c>
      <c r="E36" s="9">
        <v>2</v>
      </c>
      <c r="F36" s="3">
        <v>41936</v>
      </c>
      <c r="G36" s="3">
        <v>42104</v>
      </c>
      <c r="H36" s="20">
        <f t="shared" si="0"/>
        <v>168</v>
      </c>
      <c r="I36" s="20">
        <f t="shared" si="1"/>
        <v>3.685684800235884</v>
      </c>
      <c r="J36" s="20">
        <f t="shared" si="2"/>
        <v>3.685684800235884</v>
      </c>
      <c r="K36" s="20">
        <v>17</v>
      </c>
      <c r="L36" s="20"/>
      <c r="M36" s="20"/>
      <c r="N36" s="24"/>
    </row>
    <row r="37" spans="2:14">
      <c r="B37" s="2"/>
      <c r="C37" s="2"/>
      <c r="D37" s="9"/>
      <c r="E37" s="9"/>
      <c r="F37" s="3"/>
      <c r="G37" s="3"/>
      <c r="H37" s="20">
        <f t="shared" si="0"/>
        <v>0</v>
      </c>
      <c r="I37" s="20" t="e">
        <f t="shared" si="1"/>
        <v>#DIV/0!</v>
      </c>
      <c r="J37" s="20" t="e">
        <f t="shared" si="2"/>
        <v>#DIV/0!</v>
      </c>
      <c r="K37" s="20">
        <v>17</v>
      </c>
      <c r="L37" s="20"/>
      <c r="M37" s="20"/>
      <c r="N37" s="24"/>
    </row>
    <row r="38" spans="2:14">
      <c r="B38" s="2" t="s">
        <v>32</v>
      </c>
      <c r="C38" s="2" t="s">
        <v>20</v>
      </c>
      <c r="D38" s="9">
        <v>40</v>
      </c>
      <c r="E38" s="9">
        <v>0</v>
      </c>
      <c r="F38" s="3">
        <v>41907</v>
      </c>
      <c r="G38" s="3">
        <v>42088</v>
      </c>
      <c r="H38" s="20">
        <f t="shared" si="0"/>
        <v>181</v>
      </c>
      <c r="I38" s="20">
        <f t="shared" si="1"/>
        <v>0</v>
      </c>
      <c r="J38" s="20">
        <f t="shared" si="2"/>
        <v>0</v>
      </c>
      <c r="K38" s="20">
        <v>17</v>
      </c>
      <c r="L38" s="20"/>
      <c r="M38" s="20"/>
      <c r="N38" s="24"/>
    </row>
    <row r="39" spans="2:14">
      <c r="B39" s="2" t="s">
        <v>78</v>
      </c>
      <c r="C39" s="2" t="s">
        <v>29</v>
      </c>
      <c r="D39" s="9">
        <v>12</v>
      </c>
      <c r="E39" s="9">
        <v>1</v>
      </c>
      <c r="F39" s="3">
        <v>41932</v>
      </c>
      <c r="G39" s="3">
        <v>42114</v>
      </c>
      <c r="H39" s="20">
        <f t="shared" si="0"/>
        <v>182</v>
      </c>
      <c r="I39" s="20">
        <f t="shared" si="1"/>
        <v>2.693385046326223</v>
      </c>
      <c r="J39" s="20">
        <f t="shared" si="2"/>
        <v>2.693385046326223</v>
      </c>
      <c r="K39" s="20">
        <v>17</v>
      </c>
      <c r="L39" s="20"/>
      <c r="M39" s="20"/>
      <c r="N39" s="24"/>
    </row>
    <row r="40" spans="2:14">
      <c r="B40" s="2"/>
      <c r="C40" s="2" t="s">
        <v>29</v>
      </c>
      <c r="D40" s="9">
        <v>25</v>
      </c>
      <c r="E40" s="9">
        <v>4</v>
      </c>
      <c r="F40" s="3">
        <v>41959</v>
      </c>
      <c r="G40" s="3">
        <v>42095</v>
      </c>
      <c r="H40" s="20">
        <f t="shared" si="0"/>
        <v>136</v>
      </c>
      <c r="I40" s="20">
        <f t="shared" si="1"/>
        <v>6.9204152249134951</v>
      </c>
      <c r="J40" s="20">
        <f t="shared" si="2"/>
        <v>6.9204152249134951</v>
      </c>
      <c r="K40" s="20">
        <v>17</v>
      </c>
      <c r="L40" s="20"/>
      <c r="M40" s="20"/>
      <c r="N40" s="24"/>
    </row>
    <row r="41" spans="2:14">
      <c r="B41" s="2"/>
      <c r="C41" s="2" t="s">
        <v>29</v>
      </c>
      <c r="D41" s="9">
        <v>31</v>
      </c>
      <c r="E41" s="9">
        <v>8</v>
      </c>
      <c r="F41" s="3">
        <v>41959</v>
      </c>
      <c r="G41" s="3">
        <v>42095</v>
      </c>
      <c r="H41" s="20">
        <f t="shared" si="0"/>
        <v>136</v>
      </c>
      <c r="I41" s="20">
        <f t="shared" si="1"/>
        <v>11.161960040183056</v>
      </c>
      <c r="J41" s="20">
        <f t="shared" si="2"/>
        <v>11.161960040183056</v>
      </c>
      <c r="K41" s="20">
        <v>17</v>
      </c>
      <c r="L41" s="20"/>
      <c r="M41" s="20"/>
      <c r="N41" s="24"/>
    </row>
    <row r="42" spans="2:14">
      <c r="B42" s="2" t="s">
        <v>28</v>
      </c>
      <c r="C42" s="2" t="s">
        <v>29</v>
      </c>
      <c r="D42" s="9">
        <v>24</v>
      </c>
      <c r="E42" s="9">
        <v>1</v>
      </c>
      <c r="F42" s="3">
        <v>41951</v>
      </c>
      <c r="G42" s="3">
        <v>42091</v>
      </c>
      <c r="H42" s="20">
        <f t="shared" si="0"/>
        <v>140</v>
      </c>
      <c r="I42" s="20">
        <f t="shared" si="1"/>
        <v>1.7507002801120448</v>
      </c>
      <c r="J42" s="20">
        <f t="shared" si="2"/>
        <v>1.7507002801120448</v>
      </c>
      <c r="K42" s="20">
        <v>17</v>
      </c>
      <c r="L42" s="20"/>
      <c r="M42" s="20"/>
      <c r="N42" s="24"/>
    </row>
    <row r="43" spans="2:14">
      <c r="B43" s="2" t="s">
        <v>33</v>
      </c>
      <c r="C43" s="2" t="s">
        <v>76</v>
      </c>
      <c r="D43" s="9">
        <v>27</v>
      </c>
      <c r="E43" s="9">
        <v>4</v>
      </c>
      <c r="F43" s="3">
        <v>41958</v>
      </c>
      <c r="G43" s="3">
        <v>42104</v>
      </c>
      <c r="H43" s="20">
        <f t="shared" si="0"/>
        <v>146</v>
      </c>
      <c r="I43" s="20">
        <f t="shared" si="1"/>
        <v>5.9689020204733341</v>
      </c>
      <c r="J43" s="20">
        <f t="shared" si="2"/>
        <v>5.9689020204733341</v>
      </c>
      <c r="K43" s="20">
        <v>17</v>
      </c>
      <c r="L43" s="20">
        <v>2</v>
      </c>
      <c r="M43" s="20">
        <v>5</v>
      </c>
      <c r="N43" s="24">
        <f>L43/M43</f>
        <v>0.4</v>
      </c>
    </row>
    <row r="44" spans="2:14">
      <c r="B44" s="2" t="s">
        <v>33</v>
      </c>
      <c r="C44" s="2" t="s">
        <v>76</v>
      </c>
      <c r="D44" s="9">
        <v>17</v>
      </c>
      <c r="E44" s="9">
        <v>11</v>
      </c>
      <c r="F44" s="3">
        <v>41958</v>
      </c>
      <c r="G44" s="3">
        <v>42104</v>
      </c>
      <c r="H44" s="20">
        <f t="shared" si="0"/>
        <v>146</v>
      </c>
      <c r="I44" s="20">
        <f t="shared" si="1"/>
        <v>26.070057354126178</v>
      </c>
      <c r="J44" s="20">
        <f t="shared" si="2"/>
        <v>26.070057354126178</v>
      </c>
      <c r="K44" s="20">
        <v>17</v>
      </c>
      <c r="L44" s="20"/>
      <c r="M44" s="20"/>
      <c r="N44" s="24"/>
    </row>
    <row r="45" spans="2:14">
      <c r="B45" s="2" t="s">
        <v>34</v>
      </c>
      <c r="C45" s="2" t="s">
        <v>20</v>
      </c>
      <c r="D45" s="9">
        <v>18</v>
      </c>
      <c r="E45" s="9">
        <v>4</v>
      </c>
      <c r="F45" s="3">
        <v>41966</v>
      </c>
      <c r="G45" s="3">
        <v>42100</v>
      </c>
      <c r="H45" s="20">
        <f t="shared" si="0"/>
        <v>134</v>
      </c>
      <c r="I45" s="20">
        <f t="shared" si="1"/>
        <v>9.7551458394303001</v>
      </c>
      <c r="J45" s="20">
        <f t="shared" si="2"/>
        <v>9.7551458394303001</v>
      </c>
      <c r="K45" s="20">
        <v>17</v>
      </c>
      <c r="L45" s="20"/>
      <c r="M45" s="20"/>
      <c r="N45" s="24"/>
    </row>
    <row r="46" spans="2:14">
      <c r="B46" s="2"/>
      <c r="C46" s="2"/>
      <c r="D46" s="9"/>
      <c r="E46" s="9"/>
      <c r="F46" s="3"/>
      <c r="G46" s="3"/>
      <c r="H46" s="20">
        <f t="shared" si="0"/>
        <v>0</v>
      </c>
      <c r="I46" s="20" t="e">
        <f t="shared" si="1"/>
        <v>#DIV/0!</v>
      </c>
      <c r="J46" s="20" t="e">
        <f t="shared" si="2"/>
        <v>#DIV/0!</v>
      </c>
      <c r="K46" s="20">
        <v>17</v>
      </c>
      <c r="L46" s="20"/>
      <c r="M46" s="20"/>
      <c r="N46" s="24"/>
    </row>
    <row r="47" spans="2:14">
      <c r="B47" s="2" t="s">
        <v>30</v>
      </c>
      <c r="C47" s="2" t="s">
        <v>20</v>
      </c>
      <c r="D47" s="9">
        <v>28</v>
      </c>
      <c r="E47" s="9">
        <v>1</v>
      </c>
      <c r="F47" s="3">
        <v>41952</v>
      </c>
      <c r="G47" s="3">
        <v>42097</v>
      </c>
      <c r="H47" s="20">
        <f t="shared" si="0"/>
        <v>145</v>
      </c>
      <c r="I47" s="20">
        <f t="shared" si="1"/>
        <v>1.4488554042306578</v>
      </c>
      <c r="J47" s="20">
        <f t="shared" si="2"/>
        <v>1.4488554042306578</v>
      </c>
      <c r="K47" s="20">
        <v>17</v>
      </c>
      <c r="L47" s="20"/>
      <c r="M47" s="20"/>
      <c r="N47" s="24"/>
    </row>
    <row r="48" spans="2:14">
      <c r="B48" s="2" t="s">
        <v>35</v>
      </c>
      <c r="C48" s="2" t="s">
        <v>20</v>
      </c>
      <c r="D48" s="9">
        <v>40</v>
      </c>
      <c r="E48" s="9">
        <v>1</v>
      </c>
      <c r="F48" s="3">
        <v>41908</v>
      </c>
      <c r="G48" s="3">
        <v>42087</v>
      </c>
      <c r="H48" s="20">
        <f t="shared" si="0"/>
        <v>179</v>
      </c>
      <c r="I48" s="20">
        <f t="shared" si="1"/>
        <v>0.82155767334866903</v>
      </c>
      <c r="J48" s="20">
        <f t="shared" si="2"/>
        <v>0.82155767334866903</v>
      </c>
      <c r="K48" s="20">
        <v>17</v>
      </c>
      <c r="L48" s="20"/>
      <c r="M48" s="20"/>
      <c r="N48" s="24"/>
    </row>
    <row r="49" spans="2:14">
      <c r="B49" s="2" t="s">
        <v>36</v>
      </c>
      <c r="C49" s="2" t="s">
        <v>20</v>
      </c>
      <c r="D49" s="9">
        <v>32</v>
      </c>
      <c r="E49" s="9">
        <v>12</v>
      </c>
      <c r="F49" s="3">
        <v>41952</v>
      </c>
      <c r="G49" s="3">
        <v>42106</v>
      </c>
      <c r="H49" s="20">
        <f t="shared" si="0"/>
        <v>154</v>
      </c>
      <c r="I49" s="20">
        <f t="shared" si="1"/>
        <v>14.323911382734913</v>
      </c>
      <c r="J49" s="20">
        <f t="shared" si="2"/>
        <v>14.323911382734913</v>
      </c>
      <c r="K49" s="20">
        <v>17</v>
      </c>
      <c r="L49" s="20"/>
      <c r="M49" s="20"/>
      <c r="N49" s="24"/>
    </row>
    <row r="50" spans="2:14">
      <c r="B50" s="2"/>
      <c r="C50" s="2"/>
      <c r="D50" s="9"/>
      <c r="E50" s="9"/>
      <c r="F50" s="3"/>
      <c r="G50" s="3"/>
      <c r="H50" s="20">
        <f t="shared" si="0"/>
        <v>0</v>
      </c>
      <c r="I50" s="20" t="e">
        <f t="shared" si="1"/>
        <v>#DIV/0!</v>
      </c>
      <c r="J50" s="20" t="e">
        <f t="shared" si="2"/>
        <v>#DIV/0!</v>
      </c>
      <c r="K50" s="20">
        <v>17</v>
      </c>
      <c r="L50" s="20"/>
      <c r="M50" s="20"/>
      <c r="N50" s="24"/>
    </row>
    <row r="51" spans="2:14">
      <c r="B51" s="2" t="s">
        <v>37</v>
      </c>
      <c r="C51" s="2" t="s">
        <v>20</v>
      </c>
      <c r="D51" s="9">
        <v>40</v>
      </c>
      <c r="E51" s="9">
        <v>6</v>
      </c>
      <c r="F51" s="3">
        <v>41938</v>
      </c>
      <c r="G51" s="3">
        <v>42106</v>
      </c>
      <c r="H51" s="20">
        <f t="shared" si="0"/>
        <v>168</v>
      </c>
      <c r="I51" s="20">
        <f t="shared" si="1"/>
        <v>5.2521008403361344</v>
      </c>
      <c r="J51" s="20">
        <f t="shared" si="2"/>
        <v>5.2521008403361344</v>
      </c>
      <c r="K51" s="20">
        <v>17</v>
      </c>
      <c r="L51" s="20"/>
      <c r="M51" s="20"/>
      <c r="N51" s="24"/>
    </row>
    <row r="52" spans="2:14">
      <c r="B52" s="2"/>
      <c r="C52" s="2" t="s">
        <v>29</v>
      </c>
      <c r="D52" s="9">
        <v>15</v>
      </c>
      <c r="E52" s="9">
        <v>2</v>
      </c>
      <c r="F52" s="3">
        <v>41944</v>
      </c>
      <c r="G52" s="3">
        <v>42095</v>
      </c>
      <c r="H52" s="20">
        <f t="shared" si="0"/>
        <v>151</v>
      </c>
      <c r="I52" s="20">
        <f t="shared" si="1"/>
        <v>5.1941306323854048</v>
      </c>
      <c r="J52" s="20">
        <f t="shared" si="2"/>
        <v>5.1941306323854048</v>
      </c>
      <c r="K52" s="20">
        <v>17</v>
      </c>
      <c r="L52" s="20"/>
      <c r="M52" s="20"/>
      <c r="N52" s="24"/>
    </row>
    <row r="53" spans="2:14">
      <c r="B53" s="2"/>
      <c r="C53" s="2" t="s">
        <v>29</v>
      </c>
      <c r="D53" s="9">
        <v>31</v>
      </c>
      <c r="E53" s="9">
        <v>8</v>
      </c>
      <c r="F53" s="3">
        <v>41944</v>
      </c>
      <c r="G53" s="3">
        <v>42095</v>
      </c>
      <c r="H53" s="20">
        <f t="shared" si="0"/>
        <v>151</v>
      </c>
      <c r="I53" s="20">
        <f t="shared" si="1"/>
        <v>10.053156062681428</v>
      </c>
      <c r="J53" s="20">
        <f t="shared" si="2"/>
        <v>10.053156062681428</v>
      </c>
      <c r="K53" s="20">
        <v>17</v>
      </c>
      <c r="L53" s="20"/>
      <c r="M53" s="20"/>
      <c r="N53" s="24"/>
    </row>
    <row r="54" spans="2:14">
      <c r="B54" s="2"/>
      <c r="C54" s="2"/>
      <c r="D54" s="9"/>
      <c r="E54" s="9"/>
      <c r="F54" s="3"/>
      <c r="G54" s="3"/>
      <c r="H54" s="20">
        <f t="shared" si="0"/>
        <v>0</v>
      </c>
      <c r="I54" s="20" t="e">
        <f t="shared" si="1"/>
        <v>#DIV/0!</v>
      </c>
      <c r="J54" s="20" t="e">
        <f t="shared" si="2"/>
        <v>#DIV/0!</v>
      </c>
      <c r="K54" s="20">
        <v>17</v>
      </c>
      <c r="L54" s="20"/>
      <c r="M54" s="20"/>
      <c r="N54" s="24"/>
    </row>
    <row r="55" spans="2:14">
      <c r="B55" s="2" t="s">
        <v>14</v>
      </c>
      <c r="C55" s="2" t="s">
        <v>17</v>
      </c>
      <c r="D55" s="9">
        <v>17</v>
      </c>
      <c r="E55" s="9">
        <v>1</v>
      </c>
      <c r="F55" s="3">
        <v>41927</v>
      </c>
      <c r="G55" s="3">
        <v>42091</v>
      </c>
      <c r="H55" s="20">
        <f t="shared" si="0"/>
        <v>164</v>
      </c>
      <c r="I55" s="20">
        <f t="shared" si="1"/>
        <v>2.1098826905224071</v>
      </c>
      <c r="J55" s="20">
        <f t="shared" si="2"/>
        <v>2.1098826905224071</v>
      </c>
      <c r="K55" s="20">
        <v>17</v>
      </c>
      <c r="L55" s="20"/>
      <c r="M55" s="20"/>
      <c r="N55" s="24"/>
    </row>
    <row r="56" spans="2:14">
      <c r="B56" s="2"/>
      <c r="C56" s="2"/>
      <c r="D56" s="9"/>
      <c r="E56" s="9"/>
      <c r="F56" s="3"/>
      <c r="G56" s="3"/>
      <c r="H56" s="20">
        <f t="shared" si="0"/>
        <v>0</v>
      </c>
      <c r="I56" s="20" t="e">
        <f t="shared" si="1"/>
        <v>#DIV/0!</v>
      </c>
      <c r="J56" s="20" t="e">
        <f t="shared" si="2"/>
        <v>#DIV/0!</v>
      </c>
      <c r="K56" s="20">
        <v>17</v>
      </c>
      <c r="L56" s="20"/>
      <c r="M56" s="20"/>
      <c r="N56" s="24"/>
    </row>
    <row r="57" spans="2:14">
      <c r="B57" s="2"/>
      <c r="C57" s="2"/>
      <c r="D57" s="9"/>
      <c r="E57" s="9"/>
      <c r="F57" s="3"/>
      <c r="G57" s="3"/>
      <c r="H57" s="20">
        <f t="shared" si="0"/>
        <v>0</v>
      </c>
      <c r="I57" s="20" t="e">
        <f t="shared" si="1"/>
        <v>#DIV/0!</v>
      </c>
      <c r="J57" s="20" t="e">
        <f t="shared" si="2"/>
        <v>#DIV/0!</v>
      </c>
      <c r="K57" s="20">
        <v>17</v>
      </c>
      <c r="L57" s="20"/>
      <c r="M57" s="20"/>
      <c r="N57" s="24"/>
    </row>
    <row r="58" spans="2:14">
      <c r="B58" s="2"/>
      <c r="C58" s="2"/>
      <c r="D58" s="9"/>
      <c r="E58" s="9"/>
      <c r="F58" s="3"/>
      <c r="G58" s="3"/>
      <c r="H58" s="20">
        <f t="shared" si="0"/>
        <v>0</v>
      </c>
      <c r="I58" s="20" t="e">
        <f t="shared" si="1"/>
        <v>#DIV/0!</v>
      </c>
      <c r="J58" s="20" t="e">
        <f t="shared" si="2"/>
        <v>#DIV/0!</v>
      </c>
      <c r="K58" s="20">
        <v>17</v>
      </c>
      <c r="L58" s="20"/>
      <c r="M58" s="20"/>
      <c r="N58" s="24"/>
    </row>
    <row r="59" spans="2:14">
      <c r="B59" s="2" t="s">
        <v>38</v>
      </c>
      <c r="C59" s="2" t="s">
        <v>20</v>
      </c>
      <c r="D59" s="9">
        <v>18</v>
      </c>
      <c r="E59" s="9">
        <v>0</v>
      </c>
      <c r="F59" s="3">
        <v>41948</v>
      </c>
      <c r="G59" s="3">
        <v>42089</v>
      </c>
      <c r="H59" s="20">
        <f t="shared" si="0"/>
        <v>141</v>
      </c>
      <c r="I59" s="20">
        <f t="shared" si="1"/>
        <v>0</v>
      </c>
      <c r="J59" s="20">
        <f t="shared" si="2"/>
        <v>0</v>
      </c>
      <c r="K59" s="20">
        <v>17</v>
      </c>
      <c r="L59" s="20"/>
      <c r="M59" s="20"/>
      <c r="N59" s="24"/>
    </row>
    <row r="60" spans="2:14">
      <c r="B60" s="2"/>
      <c r="C60" s="2"/>
      <c r="D60" s="9"/>
      <c r="E60" s="9"/>
      <c r="F60" s="3"/>
      <c r="G60" s="3"/>
      <c r="H60" s="20">
        <f t="shared" si="0"/>
        <v>0</v>
      </c>
      <c r="I60" s="20" t="e">
        <f t="shared" si="1"/>
        <v>#DIV/0!</v>
      </c>
      <c r="J60" s="20" t="e">
        <f t="shared" si="2"/>
        <v>#DIV/0!</v>
      </c>
      <c r="K60" s="20">
        <v>17</v>
      </c>
      <c r="L60" s="20"/>
      <c r="M60" s="20"/>
      <c r="N60" s="24"/>
    </row>
    <row r="61" spans="2:14">
      <c r="B61" s="2"/>
      <c r="C61" s="2" t="s">
        <v>17</v>
      </c>
      <c r="D61" s="9">
        <v>24</v>
      </c>
      <c r="E61" s="9">
        <v>2</v>
      </c>
      <c r="F61" s="3">
        <v>41984</v>
      </c>
      <c r="G61" s="3">
        <v>42104</v>
      </c>
      <c r="H61" s="20">
        <f t="shared" si="0"/>
        <v>120</v>
      </c>
      <c r="I61" s="20">
        <f t="shared" si="1"/>
        <v>4.0849673202614376</v>
      </c>
      <c r="J61" s="20">
        <f t="shared" si="2"/>
        <v>4.0849673202614376</v>
      </c>
      <c r="K61" s="20">
        <v>17</v>
      </c>
      <c r="L61" s="20"/>
      <c r="M61" s="20"/>
      <c r="N61" s="24"/>
    </row>
    <row r="62" spans="2:14">
      <c r="B62" s="2" t="s">
        <v>38</v>
      </c>
      <c r="C62" s="2" t="s">
        <v>20</v>
      </c>
      <c r="D62" s="9">
        <v>22</v>
      </c>
      <c r="E62" s="9">
        <v>1</v>
      </c>
      <c r="F62" s="3">
        <v>41942</v>
      </c>
      <c r="G62" s="3">
        <v>42084</v>
      </c>
      <c r="H62" s="20">
        <f t="shared" si="0"/>
        <v>142</v>
      </c>
      <c r="I62" s="20">
        <f t="shared" si="1"/>
        <v>1.8829554869322889</v>
      </c>
      <c r="J62" s="20">
        <f t="shared" si="2"/>
        <v>1.8829554869322889</v>
      </c>
      <c r="K62" s="20">
        <v>17</v>
      </c>
      <c r="L62" s="20"/>
      <c r="M62" s="20"/>
      <c r="N62" s="24"/>
    </row>
    <row r="63" spans="2:14">
      <c r="B63" s="2" t="s">
        <v>37</v>
      </c>
      <c r="C63" s="2" t="s">
        <v>20</v>
      </c>
      <c r="D63" s="9">
        <v>18</v>
      </c>
      <c r="E63" s="9">
        <v>5</v>
      </c>
      <c r="F63" s="3">
        <v>41938</v>
      </c>
      <c r="G63" s="3">
        <v>42106</v>
      </c>
      <c r="H63" s="20">
        <f t="shared" si="0"/>
        <v>168</v>
      </c>
      <c r="I63" s="20">
        <f t="shared" si="1"/>
        <v>9.7261126672891383</v>
      </c>
      <c r="J63" s="20">
        <f t="shared" si="2"/>
        <v>9.7261126672891383</v>
      </c>
      <c r="K63" s="20">
        <v>17</v>
      </c>
      <c r="L63" s="20"/>
      <c r="M63" s="20"/>
      <c r="N63" s="24"/>
    </row>
    <row r="64" spans="2:14">
      <c r="B64" s="2"/>
      <c r="C64" s="2"/>
      <c r="D64" s="9"/>
      <c r="E64" s="9"/>
      <c r="F64" s="3"/>
      <c r="G64" s="3"/>
      <c r="H64" s="20">
        <f t="shared" si="0"/>
        <v>0</v>
      </c>
      <c r="I64" s="20" t="e">
        <f t="shared" si="1"/>
        <v>#DIV/0!</v>
      </c>
      <c r="J64" s="20" t="e">
        <f t="shared" si="2"/>
        <v>#DIV/0!</v>
      </c>
      <c r="K64" s="20">
        <v>17</v>
      </c>
      <c r="L64" s="20"/>
      <c r="M64" s="20"/>
      <c r="N64" s="24"/>
    </row>
    <row r="65" spans="2:14">
      <c r="B65" s="2" t="s">
        <v>39</v>
      </c>
      <c r="C65" s="2" t="s">
        <v>40</v>
      </c>
      <c r="D65" s="9">
        <v>33</v>
      </c>
      <c r="E65" s="9">
        <v>4</v>
      </c>
      <c r="F65" s="3">
        <v>41965</v>
      </c>
      <c r="G65" s="3">
        <v>42110</v>
      </c>
      <c r="H65" s="20">
        <f t="shared" si="0"/>
        <v>145</v>
      </c>
      <c r="I65" s="20">
        <f t="shared" si="1"/>
        <v>4.9173274325404144</v>
      </c>
      <c r="J65" s="20">
        <f t="shared" si="2"/>
        <v>4.9173274325404144</v>
      </c>
      <c r="K65" s="20">
        <v>17</v>
      </c>
      <c r="L65" s="20">
        <v>10</v>
      </c>
      <c r="M65" s="20">
        <v>20</v>
      </c>
      <c r="N65" s="24">
        <f>L65/M65</f>
        <v>0.5</v>
      </c>
    </row>
    <row r="66" spans="2:14">
      <c r="B66" s="2" t="s">
        <v>41</v>
      </c>
      <c r="C66" s="2" t="s">
        <v>40</v>
      </c>
      <c r="D66" s="9">
        <v>39</v>
      </c>
      <c r="E66" s="9">
        <v>4</v>
      </c>
      <c r="F66" s="3">
        <v>41954</v>
      </c>
      <c r="G66" s="3">
        <v>42099</v>
      </c>
      <c r="H66" s="20">
        <f t="shared" si="0"/>
        <v>145</v>
      </c>
      <c r="I66" s="20">
        <f t="shared" si="1"/>
        <v>4.160815519841889</v>
      </c>
      <c r="J66" s="20">
        <f t="shared" si="2"/>
        <v>4.160815519841889</v>
      </c>
      <c r="K66" s="20">
        <v>17</v>
      </c>
      <c r="L66" s="20"/>
      <c r="M66" s="20"/>
      <c r="N66" s="24"/>
    </row>
    <row r="67" spans="2:14">
      <c r="B67" s="2" t="s">
        <v>42</v>
      </c>
      <c r="C67" s="2" t="s">
        <v>43</v>
      </c>
      <c r="D67" s="9">
        <v>19</v>
      </c>
      <c r="E67" s="9">
        <v>3</v>
      </c>
      <c r="F67" s="3">
        <v>41954</v>
      </c>
      <c r="G67" s="3">
        <v>42104</v>
      </c>
      <c r="H67" s="20">
        <f t="shared" si="0"/>
        <v>150</v>
      </c>
      <c r="I67" s="20">
        <f t="shared" si="1"/>
        <v>6.1919504643962853</v>
      </c>
      <c r="J67" s="20">
        <f t="shared" si="2"/>
        <v>6.1919504643962853</v>
      </c>
      <c r="K67" s="20">
        <v>17</v>
      </c>
      <c r="L67" s="20">
        <v>8</v>
      </c>
      <c r="M67" s="20">
        <v>10</v>
      </c>
      <c r="N67" s="24">
        <f>L67/M67</f>
        <v>0.8</v>
      </c>
    </row>
    <row r="68" spans="2:14">
      <c r="B68" s="2"/>
      <c r="C68" s="2" t="s">
        <v>44</v>
      </c>
      <c r="D68" s="9">
        <v>38</v>
      </c>
      <c r="E68" s="9">
        <v>6</v>
      </c>
      <c r="F68" s="3">
        <v>41937</v>
      </c>
      <c r="G68" s="3">
        <v>42091</v>
      </c>
      <c r="H68" s="20">
        <f t="shared" ref="H68:H131" si="3">(G68-F68)</f>
        <v>154</v>
      </c>
      <c r="I68" s="20">
        <f t="shared" ref="I68:I131" si="4">(E68*100000)/(D68*K68*H68)</f>
        <v>6.0311205822041734</v>
      </c>
      <c r="J68" s="20">
        <f t="shared" ref="J68:J131" si="5">I68</f>
        <v>6.0311205822041734</v>
      </c>
      <c r="K68" s="20">
        <v>17</v>
      </c>
      <c r="L68" s="20">
        <v>13</v>
      </c>
      <c r="M68" s="20">
        <v>20</v>
      </c>
      <c r="N68" s="24">
        <f>L68/M68</f>
        <v>0.65</v>
      </c>
    </row>
    <row r="69" spans="2:14">
      <c r="B69" s="2"/>
      <c r="C69" s="2" t="s">
        <v>44</v>
      </c>
      <c r="D69" s="9">
        <v>24</v>
      </c>
      <c r="E69" s="9">
        <v>4</v>
      </c>
      <c r="F69" s="3">
        <v>41950</v>
      </c>
      <c r="G69" s="3">
        <v>42105</v>
      </c>
      <c r="H69" s="20">
        <f t="shared" si="3"/>
        <v>155</v>
      </c>
      <c r="I69" s="20">
        <f t="shared" si="4"/>
        <v>6.3251106894370652</v>
      </c>
      <c r="J69" s="20">
        <f t="shared" si="5"/>
        <v>6.3251106894370652</v>
      </c>
      <c r="K69" s="20">
        <v>17</v>
      </c>
      <c r="L69" s="20"/>
      <c r="M69" s="20"/>
      <c r="N69" s="24"/>
    </row>
    <row r="70" spans="2:14">
      <c r="B70" s="2"/>
      <c r="C70" s="2" t="s">
        <v>45</v>
      </c>
      <c r="D70" s="9">
        <v>40</v>
      </c>
      <c r="E70" s="9">
        <v>3</v>
      </c>
      <c r="F70" s="3">
        <v>41944</v>
      </c>
      <c r="G70" s="3">
        <v>42104</v>
      </c>
      <c r="H70" s="20">
        <f t="shared" si="3"/>
        <v>160</v>
      </c>
      <c r="I70" s="20">
        <f t="shared" si="4"/>
        <v>2.7573529411764706</v>
      </c>
      <c r="J70" s="20">
        <f t="shared" si="5"/>
        <v>2.7573529411764706</v>
      </c>
      <c r="K70" s="20">
        <v>17</v>
      </c>
      <c r="L70" s="20">
        <v>2</v>
      </c>
      <c r="M70" s="20">
        <v>8</v>
      </c>
      <c r="N70" s="24">
        <f>L70/M70</f>
        <v>0.25</v>
      </c>
    </row>
    <row r="71" spans="2:14">
      <c r="B71" s="2" t="s">
        <v>39</v>
      </c>
      <c r="C71" s="2" t="s">
        <v>40</v>
      </c>
      <c r="D71" s="9">
        <v>40</v>
      </c>
      <c r="E71" s="9">
        <v>16</v>
      </c>
      <c r="F71" s="3">
        <v>41965</v>
      </c>
      <c r="G71" s="3">
        <v>42113</v>
      </c>
      <c r="H71" s="20">
        <f t="shared" si="3"/>
        <v>148</v>
      </c>
      <c r="I71" s="20">
        <f t="shared" si="4"/>
        <v>15.898251192368839</v>
      </c>
      <c r="J71" s="20">
        <f t="shared" si="5"/>
        <v>15.898251192368839</v>
      </c>
      <c r="K71" s="20">
        <v>17</v>
      </c>
      <c r="L71" s="20"/>
      <c r="M71" s="20"/>
      <c r="N71" s="24"/>
    </row>
    <row r="72" spans="2:14">
      <c r="B72" s="2"/>
      <c r="C72" s="2" t="s">
        <v>44</v>
      </c>
      <c r="D72" s="9">
        <v>32</v>
      </c>
      <c r="E72" s="9">
        <v>2</v>
      </c>
      <c r="F72" s="3">
        <v>41937</v>
      </c>
      <c r="G72" s="3">
        <v>42100</v>
      </c>
      <c r="H72" s="20">
        <f t="shared" si="3"/>
        <v>163</v>
      </c>
      <c r="I72" s="20">
        <f t="shared" si="4"/>
        <v>2.2555034283652109</v>
      </c>
      <c r="J72" s="20">
        <f t="shared" si="5"/>
        <v>2.2555034283652109</v>
      </c>
      <c r="K72" s="20">
        <v>17</v>
      </c>
      <c r="L72" s="20"/>
      <c r="M72" s="20"/>
      <c r="N72" s="24"/>
    </row>
    <row r="73" spans="2:14">
      <c r="B73" s="2"/>
      <c r="C73" s="2" t="s">
        <v>44</v>
      </c>
      <c r="D73" s="9">
        <v>40</v>
      </c>
      <c r="E73" s="9">
        <v>4</v>
      </c>
      <c r="F73" s="3">
        <v>41948</v>
      </c>
      <c r="G73" s="3">
        <v>42098</v>
      </c>
      <c r="H73" s="20">
        <f t="shared" si="3"/>
        <v>150</v>
      </c>
      <c r="I73" s="20">
        <f t="shared" si="4"/>
        <v>3.9215686274509802</v>
      </c>
      <c r="J73" s="20">
        <f t="shared" si="5"/>
        <v>3.9215686274509802</v>
      </c>
      <c r="K73" s="20">
        <v>17</v>
      </c>
      <c r="L73" s="20"/>
      <c r="M73" s="20"/>
      <c r="N73" s="24"/>
    </row>
    <row r="74" spans="2:14">
      <c r="B74" s="2"/>
      <c r="C74" s="2"/>
      <c r="D74" s="9"/>
      <c r="E74" s="9"/>
      <c r="F74" s="3"/>
      <c r="G74" s="3"/>
      <c r="H74" s="20">
        <f t="shared" si="3"/>
        <v>0</v>
      </c>
      <c r="I74" s="20" t="e">
        <f t="shared" si="4"/>
        <v>#DIV/0!</v>
      </c>
      <c r="J74" s="20" t="e">
        <f t="shared" si="5"/>
        <v>#DIV/0!</v>
      </c>
      <c r="K74" s="20">
        <v>17</v>
      </c>
      <c r="L74" s="20"/>
      <c r="M74" s="20"/>
      <c r="N74" s="24"/>
    </row>
    <row r="75" spans="2:14">
      <c r="B75" s="2"/>
      <c r="C75" s="2"/>
      <c r="D75" s="9"/>
      <c r="E75" s="9"/>
      <c r="F75" s="3"/>
      <c r="G75" s="3"/>
      <c r="H75" s="20">
        <f t="shared" si="3"/>
        <v>0</v>
      </c>
      <c r="I75" s="20" t="e">
        <f t="shared" si="4"/>
        <v>#DIV/0!</v>
      </c>
      <c r="J75" s="20" t="e">
        <f t="shared" si="5"/>
        <v>#DIV/0!</v>
      </c>
      <c r="K75" s="20">
        <v>17</v>
      </c>
      <c r="L75" s="20"/>
      <c r="M75" s="20"/>
      <c r="N75" s="24"/>
    </row>
    <row r="76" spans="2:14">
      <c r="B76" s="2"/>
      <c r="C76" s="2" t="s">
        <v>40</v>
      </c>
      <c r="D76" s="9">
        <v>27</v>
      </c>
      <c r="E76" s="9">
        <v>15</v>
      </c>
      <c r="F76" s="3">
        <v>41958</v>
      </c>
      <c r="G76" s="3">
        <v>42112</v>
      </c>
      <c r="H76" s="20">
        <f t="shared" si="3"/>
        <v>154</v>
      </c>
      <c r="I76" s="20">
        <f t="shared" si="4"/>
        <v>21.220609455903574</v>
      </c>
      <c r="J76" s="20">
        <f t="shared" si="5"/>
        <v>21.220609455903574</v>
      </c>
      <c r="K76" s="20">
        <v>17</v>
      </c>
      <c r="L76" s="20"/>
      <c r="M76" s="20"/>
      <c r="N76" s="24"/>
    </row>
    <row r="77" spans="2:14">
      <c r="B77" s="2" t="s">
        <v>41</v>
      </c>
      <c r="C77" s="2" t="s">
        <v>40</v>
      </c>
      <c r="D77" s="9">
        <v>16</v>
      </c>
      <c r="E77" s="9">
        <v>3</v>
      </c>
      <c r="F77" s="3">
        <v>41951</v>
      </c>
      <c r="G77" s="3">
        <v>42098</v>
      </c>
      <c r="H77" s="20">
        <f t="shared" si="3"/>
        <v>147</v>
      </c>
      <c r="I77" s="20">
        <f t="shared" si="4"/>
        <v>7.5030012004801918</v>
      </c>
      <c r="J77" s="20">
        <f t="shared" si="5"/>
        <v>7.5030012004801918</v>
      </c>
      <c r="K77" s="20">
        <v>17</v>
      </c>
      <c r="L77" s="20"/>
      <c r="M77" s="20"/>
      <c r="N77" s="24"/>
    </row>
    <row r="78" spans="2:14">
      <c r="B78" s="2"/>
      <c r="C78" s="2"/>
      <c r="D78" s="9"/>
      <c r="E78" s="9"/>
      <c r="F78" s="3"/>
      <c r="G78" s="3"/>
      <c r="H78" s="20">
        <f t="shared" si="3"/>
        <v>0</v>
      </c>
      <c r="I78" s="20" t="e">
        <f t="shared" si="4"/>
        <v>#DIV/0!</v>
      </c>
      <c r="J78" s="20" t="e">
        <f t="shared" si="5"/>
        <v>#DIV/0!</v>
      </c>
      <c r="K78" s="20">
        <v>17</v>
      </c>
      <c r="L78" s="20"/>
      <c r="M78" s="20"/>
      <c r="N78" s="24"/>
    </row>
    <row r="79" spans="2:14">
      <c r="B79" s="2"/>
      <c r="C79" s="2" t="s">
        <v>43</v>
      </c>
      <c r="D79" s="9">
        <v>21</v>
      </c>
      <c r="E79" s="9">
        <v>0</v>
      </c>
      <c r="F79" s="3">
        <v>41952</v>
      </c>
      <c r="G79" s="3">
        <v>42099</v>
      </c>
      <c r="H79" s="20">
        <f t="shared" si="3"/>
        <v>147</v>
      </c>
      <c r="I79" s="20">
        <f t="shared" si="4"/>
        <v>0</v>
      </c>
      <c r="J79" s="20">
        <f t="shared" si="5"/>
        <v>0</v>
      </c>
      <c r="K79" s="20">
        <v>17</v>
      </c>
      <c r="L79" s="20"/>
      <c r="M79" s="20"/>
      <c r="N79" s="24"/>
    </row>
    <row r="80" spans="2:14">
      <c r="B80" s="2"/>
      <c r="C80" s="2" t="s">
        <v>43</v>
      </c>
      <c r="D80" s="9">
        <v>39</v>
      </c>
      <c r="E80" s="9">
        <v>7</v>
      </c>
      <c r="F80" s="3">
        <v>41952</v>
      </c>
      <c r="G80" s="3">
        <v>42100</v>
      </c>
      <c r="H80" s="20">
        <f t="shared" si="3"/>
        <v>148</v>
      </c>
      <c r="I80" s="20">
        <f t="shared" si="4"/>
        <v>7.1338306632424278</v>
      </c>
      <c r="J80" s="20">
        <f t="shared" si="5"/>
        <v>7.1338306632424278</v>
      </c>
      <c r="K80" s="20">
        <v>17</v>
      </c>
      <c r="L80" s="20"/>
      <c r="M80" s="20"/>
      <c r="N80" s="24"/>
    </row>
    <row r="81" spans="2:14">
      <c r="B81" s="2"/>
      <c r="C81" s="2"/>
      <c r="D81" s="9"/>
      <c r="E81" s="9"/>
      <c r="F81" s="3"/>
      <c r="G81" s="3"/>
      <c r="H81" s="20">
        <f t="shared" si="3"/>
        <v>0</v>
      </c>
      <c r="I81" s="20" t="e">
        <f t="shared" si="4"/>
        <v>#DIV/0!</v>
      </c>
      <c r="J81" s="20" t="e">
        <f t="shared" si="5"/>
        <v>#DIV/0!</v>
      </c>
      <c r="K81" s="20">
        <v>17</v>
      </c>
      <c r="L81" s="20"/>
      <c r="M81" s="20"/>
      <c r="N81" s="24"/>
    </row>
    <row r="82" spans="2:14">
      <c r="B82" s="2"/>
      <c r="C82" s="2" t="s">
        <v>44</v>
      </c>
      <c r="D82" s="9">
        <v>34</v>
      </c>
      <c r="E82" s="9">
        <v>7</v>
      </c>
      <c r="F82" s="3">
        <v>41958</v>
      </c>
      <c r="G82" s="3">
        <v>42105</v>
      </c>
      <c r="H82" s="20">
        <f t="shared" si="3"/>
        <v>147</v>
      </c>
      <c r="I82" s="20">
        <f t="shared" si="4"/>
        <v>8.2385895534684455</v>
      </c>
      <c r="J82" s="20">
        <f t="shared" si="5"/>
        <v>8.2385895534684455</v>
      </c>
      <c r="K82" s="20">
        <v>17</v>
      </c>
      <c r="L82" s="20"/>
      <c r="M82" s="20"/>
      <c r="N82" s="24"/>
    </row>
    <row r="83" spans="2:14">
      <c r="B83" s="2"/>
      <c r="C83" s="2" t="s">
        <v>44</v>
      </c>
      <c r="D83" s="9">
        <v>31</v>
      </c>
      <c r="E83" s="9">
        <v>2</v>
      </c>
      <c r="F83" s="3">
        <v>41958</v>
      </c>
      <c r="G83" s="3">
        <v>42099</v>
      </c>
      <c r="H83" s="20">
        <f t="shared" si="3"/>
        <v>141</v>
      </c>
      <c r="I83" s="20">
        <f t="shared" si="4"/>
        <v>2.6915364635902406</v>
      </c>
      <c r="J83" s="20">
        <f t="shared" si="5"/>
        <v>2.6915364635902406</v>
      </c>
      <c r="K83" s="20">
        <v>17</v>
      </c>
      <c r="L83" s="20"/>
      <c r="M83" s="20"/>
      <c r="N83" s="24"/>
    </row>
    <row r="84" spans="2:14">
      <c r="B84" s="2"/>
      <c r="C84" s="2"/>
      <c r="D84" s="9"/>
      <c r="E84" s="9"/>
      <c r="F84" s="3"/>
      <c r="G84" s="3"/>
      <c r="H84" s="20">
        <f t="shared" si="3"/>
        <v>0</v>
      </c>
      <c r="I84" s="20" t="e">
        <f t="shared" si="4"/>
        <v>#DIV/0!</v>
      </c>
      <c r="J84" s="20" t="e">
        <f t="shared" si="5"/>
        <v>#DIV/0!</v>
      </c>
      <c r="K84" s="20">
        <v>17</v>
      </c>
      <c r="L84" s="20"/>
      <c r="M84" s="20"/>
      <c r="N84" s="24"/>
    </row>
    <row r="85" spans="2:14">
      <c r="B85" s="2"/>
      <c r="C85" s="2"/>
      <c r="D85" s="9"/>
      <c r="E85" s="9"/>
      <c r="F85" s="3"/>
      <c r="G85" s="3"/>
      <c r="H85" s="20">
        <f t="shared" si="3"/>
        <v>0</v>
      </c>
      <c r="I85" s="20" t="e">
        <f t="shared" si="4"/>
        <v>#DIV/0!</v>
      </c>
      <c r="J85" s="20" t="e">
        <f t="shared" si="5"/>
        <v>#DIV/0!</v>
      </c>
      <c r="K85" s="20">
        <v>17</v>
      </c>
      <c r="L85" s="20"/>
      <c r="M85" s="20"/>
      <c r="N85" s="24"/>
    </row>
    <row r="86" spans="2:14">
      <c r="B86" s="2"/>
      <c r="C86" s="2"/>
      <c r="D86" s="9"/>
      <c r="E86" s="9"/>
      <c r="F86" s="3"/>
      <c r="G86" s="3"/>
      <c r="H86" s="20">
        <f t="shared" si="3"/>
        <v>0</v>
      </c>
      <c r="I86" s="20" t="e">
        <f t="shared" si="4"/>
        <v>#DIV/0!</v>
      </c>
      <c r="J86" s="20" t="e">
        <f t="shared" si="5"/>
        <v>#DIV/0!</v>
      </c>
      <c r="K86" s="20">
        <v>17</v>
      </c>
      <c r="L86" s="20"/>
      <c r="M86" s="20"/>
      <c r="N86" s="24"/>
    </row>
    <row r="87" spans="2:14">
      <c r="B87" s="2"/>
      <c r="C87" s="2"/>
      <c r="D87" s="9"/>
      <c r="E87" s="9"/>
      <c r="F87" s="3"/>
      <c r="G87" s="3"/>
      <c r="H87" s="20">
        <f t="shared" si="3"/>
        <v>0</v>
      </c>
      <c r="I87" s="20" t="e">
        <f t="shared" si="4"/>
        <v>#DIV/0!</v>
      </c>
      <c r="J87" s="20" t="e">
        <f t="shared" si="5"/>
        <v>#DIV/0!</v>
      </c>
      <c r="K87" s="20">
        <v>17</v>
      </c>
      <c r="L87" s="20"/>
      <c r="M87" s="20"/>
      <c r="N87" s="24"/>
    </row>
    <row r="88" spans="2:14">
      <c r="B88" s="2"/>
      <c r="C88" s="2"/>
      <c r="D88" s="9"/>
      <c r="E88" s="9"/>
      <c r="F88" s="3"/>
      <c r="G88" s="3"/>
      <c r="H88" s="20">
        <f t="shared" si="3"/>
        <v>0</v>
      </c>
      <c r="I88" s="20" t="e">
        <f t="shared" si="4"/>
        <v>#DIV/0!</v>
      </c>
      <c r="J88" s="20" t="e">
        <f t="shared" si="5"/>
        <v>#DIV/0!</v>
      </c>
      <c r="K88" s="20">
        <v>17</v>
      </c>
      <c r="L88" s="20"/>
      <c r="M88" s="20"/>
      <c r="N88" s="24"/>
    </row>
    <row r="89" spans="2:14">
      <c r="B89" s="2"/>
      <c r="C89" s="2" t="s">
        <v>40</v>
      </c>
      <c r="D89" s="9">
        <v>34</v>
      </c>
      <c r="E89" s="9">
        <v>1</v>
      </c>
      <c r="F89" s="3">
        <v>41958</v>
      </c>
      <c r="G89" s="3">
        <v>42113</v>
      </c>
      <c r="H89" s="20">
        <f t="shared" si="3"/>
        <v>155</v>
      </c>
      <c r="I89" s="20">
        <f t="shared" si="4"/>
        <v>1.1161960040183057</v>
      </c>
      <c r="J89" s="20">
        <f t="shared" si="5"/>
        <v>1.1161960040183057</v>
      </c>
      <c r="K89" s="20">
        <v>17</v>
      </c>
      <c r="L89" s="20"/>
      <c r="M89" s="20"/>
      <c r="N89" s="24"/>
    </row>
    <row r="90" spans="2:14">
      <c r="B90" s="2"/>
      <c r="C90" s="2"/>
      <c r="D90" s="9"/>
      <c r="E90" s="9"/>
      <c r="F90" s="3"/>
      <c r="G90" s="3"/>
      <c r="H90" s="20">
        <f t="shared" si="3"/>
        <v>0</v>
      </c>
      <c r="I90" s="20" t="e">
        <f t="shared" si="4"/>
        <v>#DIV/0!</v>
      </c>
      <c r="J90" s="20" t="e">
        <f t="shared" si="5"/>
        <v>#DIV/0!</v>
      </c>
      <c r="K90" s="20">
        <v>17</v>
      </c>
      <c r="L90" s="20"/>
      <c r="M90" s="20"/>
      <c r="N90" s="24"/>
    </row>
    <row r="91" spans="2:14">
      <c r="B91" s="2" t="s">
        <v>46</v>
      </c>
      <c r="C91" s="2" t="s">
        <v>47</v>
      </c>
      <c r="D91" s="9">
        <v>37</v>
      </c>
      <c r="E91" s="9">
        <v>12</v>
      </c>
      <c r="F91" s="3">
        <v>41973</v>
      </c>
      <c r="G91" s="3">
        <v>42100</v>
      </c>
      <c r="H91" s="20">
        <f t="shared" si="3"/>
        <v>127</v>
      </c>
      <c r="I91" s="20">
        <f t="shared" si="4"/>
        <v>15.02196963058473</v>
      </c>
      <c r="J91" s="20">
        <f t="shared" si="5"/>
        <v>15.02196963058473</v>
      </c>
      <c r="K91" s="20">
        <v>17</v>
      </c>
      <c r="L91" s="20">
        <v>10</v>
      </c>
      <c r="M91" s="20">
        <v>14</v>
      </c>
      <c r="N91" s="24">
        <f>L91/M91</f>
        <v>0.7142857142857143</v>
      </c>
    </row>
    <row r="92" spans="2:14">
      <c r="B92" s="2"/>
      <c r="C92" s="2" t="s">
        <v>44</v>
      </c>
      <c r="D92" s="9">
        <v>9</v>
      </c>
      <c r="E92" s="9">
        <v>2</v>
      </c>
      <c r="F92" s="3">
        <v>41927</v>
      </c>
      <c r="G92" s="3">
        <v>42100</v>
      </c>
      <c r="H92" s="20">
        <f t="shared" si="3"/>
        <v>173</v>
      </c>
      <c r="I92" s="20">
        <f t="shared" si="4"/>
        <v>7.5560089160905211</v>
      </c>
      <c r="J92" s="20">
        <f t="shared" si="5"/>
        <v>7.5560089160905211</v>
      </c>
      <c r="K92" s="20">
        <v>17</v>
      </c>
      <c r="L92" s="20"/>
      <c r="M92" s="20"/>
      <c r="N92" s="24"/>
    </row>
    <row r="93" spans="2:14">
      <c r="B93" s="2"/>
      <c r="C93" s="2"/>
      <c r="D93" s="9"/>
      <c r="E93" s="9"/>
      <c r="F93" s="3"/>
      <c r="G93" s="3"/>
      <c r="H93" s="20">
        <f t="shared" si="3"/>
        <v>0</v>
      </c>
      <c r="I93" s="20" t="e">
        <f t="shared" si="4"/>
        <v>#DIV/0!</v>
      </c>
      <c r="J93" s="20" t="e">
        <f t="shared" si="5"/>
        <v>#DIV/0!</v>
      </c>
      <c r="K93" s="20">
        <v>17</v>
      </c>
      <c r="L93" s="20"/>
      <c r="M93" s="20"/>
      <c r="N93" s="24"/>
    </row>
    <row r="94" spans="2:14">
      <c r="B94" s="2" t="s">
        <v>48</v>
      </c>
      <c r="C94" s="2" t="s">
        <v>45</v>
      </c>
      <c r="D94" s="9">
        <v>14</v>
      </c>
      <c r="E94" s="9">
        <v>0</v>
      </c>
      <c r="F94" s="3">
        <v>41911</v>
      </c>
      <c r="G94" s="3">
        <v>42105</v>
      </c>
      <c r="H94" s="20">
        <f t="shared" si="3"/>
        <v>194</v>
      </c>
      <c r="I94" s="20">
        <f t="shared" si="4"/>
        <v>0</v>
      </c>
      <c r="J94" s="20">
        <f t="shared" si="5"/>
        <v>0</v>
      </c>
      <c r="K94" s="20">
        <v>17</v>
      </c>
      <c r="L94" s="20"/>
      <c r="M94" s="20"/>
      <c r="N94" s="24"/>
    </row>
    <row r="95" spans="2:14">
      <c r="B95" s="2"/>
      <c r="C95" s="2" t="s">
        <v>40</v>
      </c>
      <c r="D95" s="9">
        <v>28</v>
      </c>
      <c r="E95" s="9">
        <v>2</v>
      </c>
      <c r="F95" s="3">
        <v>41958</v>
      </c>
      <c r="G95" s="3">
        <v>42113</v>
      </c>
      <c r="H95" s="20">
        <f t="shared" si="3"/>
        <v>155</v>
      </c>
      <c r="I95" s="20">
        <f t="shared" si="4"/>
        <v>2.7107617240444566</v>
      </c>
      <c r="J95" s="20">
        <f t="shared" si="5"/>
        <v>2.7107617240444566</v>
      </c>
      <c r="K95" s="20">
        <v>17</v>
      </c>
      <c r="L95" s="20"/>
      <c r="M95" s="20"/>
      <c r="N95" s="24"/>
    </row>
    <row r="96" spans="2:14">
      <c r="B96" s="2"/>
      <c r="C96" s="2" t="s">
        <v>43</v>
      </c>
      <c r="D96" s="9">
        <v>16</v>
      </c>
      <c r="E96" s="9">
        <v>2</v>
      </c>
      <c r="F96" s="3">
        <v>41952</v>
      </c>
      <c r="G96" s="3">
        <v>42097</v>
      </c>
      <c r="H96" s="20">
        <f t="shared" si="3"/>
        <v>145</v>
      </c>
      <c r="I96" s="20">
        <f t="shared" si="4"/>
        <v>5.0709939148073024</v>
      </c>
      <c r="J96" s="20">
        <f t="shared" si="5"/>
        <v>5.0709939148073024</v>
      </c>
      <c r="K96" s="20">
        <v>17</v>
      </c>
      <c r="L96" s="20"/>
      <c r="M96" s="20"/>
      <c r="N96" s="24"/>
    </row>
    <row r="97" spans="2:14">
      <c r="B97" s="2" t="s">
        <v>49</v>
      </c>
      <c r="C97" s="2" t="s">
        <v>50</v>
      </c>
      <c r="D97" s="9">
        <v>4</v>
      </c>
      <c r="E97" s="9">
        <v>3</v>
      </c>
      <c r="F97" s="3">
        <v>41945</v>
      </c>
      <c r="G97" s="3">
        <v>42102</v>
      </c>
      <c r="H97" s="20">
        <f t="shared" si="3"/>
        <v>157</v>
      </c>
      <c r="I97" s="20">
        <f t="shared" si="4"/>
        <v>28.100412139378044</v>
      </c>
      <c r="J97" s="20">
        <f t="shared" si="5"/>
        <v>28.100412139378044</v>
      </c>
      <c r="K97" s="20">
        <v>17</v>
      </c>
      <c r="L97" s="20"/>
      <c r="M97" s="20"/>
      <c r="N97" s="24"/>
    </row>
    <row r="98" spans="2:14">
      <c r="B98" s="2"/>
      <c r="C98" s="2"/>
      <c r="D98" s="9"/>
      <c r="E98" s="9"/>
      <c r="F98" s="3"/>
      <c r="G98" s="3"/>
      <c r="H98" s="20">
        <f t="shared" si="3"/>
        <v>0</v>
      </c>
      <c r="I98" s="20" t="e">
        <f t="shared" si="4"/>
        <v>#DIV/0!</v>
      </c>
      <c r="J98" s="20" t="e">
        <f t="shared" si="5"/>
        <v>#DIV/0!</v>
      </c>
      <c r="K98" s="20">
        <v>17</v>
      </c>
      <c r="L98" s="20"/>
      <c r="M98" s="20"/>
      <c r="N98" s="24"/>
    </row>
    <row r="99" spans="2:14">
      <c r="B99" s="2"/>
      <c r="C99" s="2"/>
      <c r="D99" s="9"/>
      <c r="E99" s="9"/>
      <c r="F99" s="3"/>
      <c r="G99" s="3"/>
      <c r="H99" s="20">
        <f t="shared" si="3"/>
        <v>0</v>
      </c>
      <c r="I99" s="20" t="e">
        <f t="shared" si="4"/>
        <v>#DIV/0!</v>
      </c>
      <c r="J99" s="20" t="e">
        <f t="shared" si="5"/>
        <v>#DIV/0!</v>
      </c>
      <c r="K99" s="20">
        <v>17</v>
      </c>
      <c r="L99" s="20"/>
      <c r="M99" s="20"/>
      <c r="N99" s="24"/>
    </row>
    <row r="100" spans="2:14">
      <c r="B100" s="2"/>
      <c r="C100" s="2"/>
      <c r="D100" s="9"/>
      <c r="E100" s="9"/>
      <c r="F100" s="3"/>
      <c r="G100" s="3"/>
      <c r="H100" s="20">
        <f t="shared" si="3"/>
        <v>0</v>
      </c>
      <c r="I100" s="20" t="e">
        <f t="shared" si="4"/>
        <v>#DIV/0!</v>
      </c>
      <c r="J100" s="20" t="e">
        <f t="shared" si="5"/>
        <v>#DIV/0!</v>
      </c>
      <c r="K100" s="20">
        <v>17</v>
      </c>
      <c r="L100" s="20"/>
      <c r="M100" s="20"/>
      <c r="N100" s="24"/>
    </row>
    <row r="101" spans="2:14">
      <c r="B101" s="2" t="s">
        <v>49</v>
      </c>
      <c r="C101" s="2" t="s">
        <v>50</v>
      </c>
      <c r="D101" s="9">
        <v>40</v>
      </c>
      <c r="E101" s="9">
        <v>8</v>
      </c>
      <c r="F101" s="3">
        <v>41945</v>
      </c>
      <c r="G101" s="3">
        <v>42102</v>
      </c>
      <c r="H101" s="20">
        <f t="shared" si="3"/>
        <v>157</v>
      </c>
      <c r="I101" s="20">
        <f t="shared" si="4"/>
        <v>7.4934432371674786</v>
      </c>
      <c r="J101" s="20">
        <f t="shared" si="5"/>
        <v>7.4934432371674786</v>
      </c>
      <c r="K101" s="20">
        <v>17</v>
      </c>
      <c r="L101" s="20">
        <v>6</v>
      </c>
      <c r="M101" s="20">
        <v>12</v>
      </c>
      <c r="N101" s="24">
        <f>L101/M101</f>
        <v>0.5</v>
      </c>
    </row>
    <row r="102" spans="2:14">
      <c r="B102" s="2" t="s">
        <v>51</v>
      </c>
      <c r="C102" s="2" t="s">
        <v>52</v>
      </c>
      <c r="D102" s="9">
        <v>20</v>
      </c>
      <c r="E102" s="9">
        <v>2</v>
      </c>
      <c r="F102" s="3">
        <v>41966</v>
      </c>
      <c r="G102" s="3">
        <v>42100</v>
      </c>
      <c r="H102" s="20">
        <f t="shared" si="3"/>
        <v>134</v>
      </c>
      <c r="I102" s="20">
        <f t="shared" si="4"/>
        <v>4.3898156277436344</v>
      </c>
      <c r="J102" s="20">
        <f t="shared" si="5"/>
        <v>4.3898156277436344</v>
      </c>
      <c r="K102" s="20">
        <v>17</v>
      </c>
      <c r="L102" s="20">
        <v>5</v>
      </c>
      <c r="M102" s="20">
        <v>6</v>
      </c>
      <c r="N102" s="24">
        <f>L102/M102</f>
        <v>0.83333333333333337</v>
      </c>
    </row>
    <row r="103" spans="2:14">
      <c r="B103" s="2" t="s">
        <v>51</v>
      </c>
      <c r="C103" s="2" t="s">
        <v>52</v>
      </c>
      <c r="D103" s="9">
        <v>37</v>
      </c>
      <c r="E103" s="9">
        <v>3</v>
      </c>
      <c r="F103" s="3">
        <v>41965</v>
      </c>
      <c r="G103" s="3">
        <v>42099</v>
      </c>
      <c r="H103" s="20">
        <f t="shared" si="3"/>
        <v>134</v>
      </c>
      <c r="I103" s="20">
        <f t="shared" si="4"/>
        <v>3.5593099684407847</v>
      </c>
      <c r="J103" s="20">
        <f t="shared" si="5"/>
        <v>3.5593099684407847</v>
      </c>
      <c r="K103" s="20">
        <v>17</v>
      </c>
      <c r="L103" s="20"/>
      <c r="M103" s="20"/>
      <c r="N103" s="24"/>
    </row>
    <row r="104" spans="2:14">
      <c r="B104" s="2" t="s">
        <v>51</v>
      </c>
      <c r="C104" s="2" t="s">
        <v>52</v>
      </c>
      <c r="D104" s="9">
        <v>17</v>
      </c>
      <c r="E104" s="9">
        <v>3</v>
      </c>
      <c r="F104" s="3">
        <v>41958</v>
      </c>
      <c r="G104" s="3">
        <v>42099</v>
      </c>
      <c r="H104" s="20">
        <f t="shared" si="3"/>
        <v>141</v>
      </c>
      <c r="I104" s="20">
        <f t="shared" si="4"/>
        <v>7.3621438562909516</v>
      </c>
      <c r="J104" s="20">
        <f t="shared" si="5"/>
        <v>7.3621438562909516</v>
      </c>
      <c r="K104" s="20">
        <v>17</v>
      </c>
      <c r="L104" s="20"/>
      <c r="M104" s="20"/>
      <c r="N104" s="24"/>
    </row>
    <row r="105" spans="2:14">
      <c r="B105" s="2" t="s">
        <v>53</v>
      </c>
      <c r="C105" s="2" t="s">
        <v>47</v>
      </c>
      <c r="D105" s="9">
        <v>32</v>
      </c>
      <c r="E105" s="9">
        <v>2</v>
      </c>
      <c r="F105" s="3">
        <v>41930</v>
      </c>
      <c r="G105" s="3">
        <v>42100</v>
      </c>
      <c r="H105" s="20">
        <f t="shared" si="3"/>
        <v>170</v>
      </c>
      <c r="I105" s="20">
        <f t="shared" si="4"/>
        <v>2.1626297577854672</v>
      </c>
      <c r="J105" s="20">
        <f t="shared" si="5"/>
        <v>2.1626297577854672</v>
      </c>
      <c r="K105" s="20">
        <v>17</v>
      </c>
      <c r="L105" s="20"/>
      <c r="M105" s="20"/>
      <c r="N105" s="24"/>
    </row>
    <row r="106" spans="2:14">
      <c r="B106" s="2" t="s">
        <v>53</v>
      </c>
      <c r="C106" s="2" t="s">
        <v>47</v>
      </c>
      <c r="D106" s="9">
        <v>34</v>
      </c>
      <c r="E106" s="9">
        <v>5</v>
      </c>
      <c r="F106" s="3">
        <v>41930</v>
      </c>
      <c r="G106" s="3">
        <v>42100</v>
      </c>
      <c r="H106" s="20">
        <f t="shared" si="3"/>
        <v>170</v>
      </c>
      <c r="I106" s="20">
        <f t="shared" si="4"/>
        <v>5.0885406065540399</v>
      </c>
      <c r="J106" s="20">
        <f t="shared" si="5"/>
        <v>5.0885406065540399</v>
      </c>
      <c r="K106" s="20">
        <v>17</v>
      </c>
      <c r="L106" s="20"/>
      <c r="M106" s="20"/>
      <c r="N106" s="24"/>
    </row>
    <row r="107" spans="2:14">
      <c r="B107" s="2"/>
      <c r="C107" s="2" t="s">
        <v>47</v>
      </c>
      <c r="D107" s="9">
        <v>19</v>
      </c>
      <c r="E107" s="9">
        <v>2</v>
      </c>
      <c r="F107" s="3">
        <v>41958</v>
      </c>
      <c r="G107" s="3">
        <v>42111</v>
      </c>
      <c r="H107" s="20">
        <f t="shared" si="3"/>
        <v>153</v>
      </c>
      <c r="I107" s="20">
        <f t="shared" si="4"/>
        <v>4.0470264473178332</v>
      </c>
      <c r="J107" s="20">
        <f t="shared" si="5"/>
        <v>4.0470264473178332</v>
      </c>
      <c r="K107" s="20">
        <v>17</v>
      </c>
      <c r="L107" s="20"/>
      <c r="M107" s="20"/>
      <c r="N107" s="24"/>
    </row>
    <row r="108" spans="2:14">
      <c r="B108" s="2"/>
      <c r="C108" s="2" t="s">
        <v>47</v>
      </c>
      <c r="D108" s="9">
        <v>20</v>
      </c>
      <c r="E108" s="9">
        <v>6</v>
      </c>
      <c r="F108" s="3">
        <v>41958</v>
      </c>
      <c r="G108" s="3">
        <v>42103</v>
      </c>
      <c r="H108" s="20">
        <f t="shared" si="3"/>
        <v>145</v>
      </c>
      <c r="I108" s="20">
        <f t="shared" si="4"/>
        <v>12.170385395537526</v>
      </c>
      <c r="J108" s="20">
        <f t="shared" si="5"/>
        <v>12.170385395537526</v>
      </c>
      <c r="K108" s="20">
        <v>17</v>
      </c>
      <c r="L108" s="20"/>
      <c r="M108" s="20"/>
      <c r="N108" s="24"/>
    </row>
    <row r="109" spans="2:14">
      <c r="B109" s="2"/>
      <c r="C109" s="2"/>
      <c r="D109" s="9"/>
      <c r="E109" s="9"/>
      <c r="F109" s="3"/>
      <c r="G109" s="3"/>
      <c r="H109" s="20">
        <f t="shared" si="3"/>
        <v>0</v>
      </c>
      <c r="I109" s="20" t="e">
        <f t="shared" si="4"/>
        <v>#DIV/0!</v>
      </c>
      <c r="J109" s="20" t="e">
        <f t="shared" si="5"/>
        <v>#DIV/0!</v>
      </c>
      <c r="K109" s="20">
        <v>17</v>
      </c>
      <c r="L109" s="20"/>
      <c r="M109" s="20"/>
      <c r="N109" s="24"/>
    </row>
    <row r="110" spans="2:14">
      <c r="B110" s="2"/>
      <c r="C110" s="2"/>
      <c r="D110" s="9"/>
      <c r="E110" s="9"/>
      <c r="F110" s="3"/>
      <c r="G110" s="3"/>
      <c r="H110" s="20">
        <f t="shared" si="3"/>
        <v>0</v>
      </c>
      <c r="I110" s="20" t="e">
        <f t="shared" si="4"/>
        <v>#DIV/0!</v>
      </c>
      <c r="J110" s="20" t="e">
        <f t="shared" si="5"/>
        <v>#DIV/0!</v>
      </c>
      <c r="K110" s="20">
        <v>17</v>
      </c>
      <c r="L110" s="20"/>
      <c r="M110" s="20"/>
      <c r="N110" s="24"/>
    </row>
    <row r="111" spans="2:14">
      <c r="B111" s="2"/>
      <c r="C111" s="2"/>
      <c r="D111" s="9"/>
      <c r="E111" s="9"/>
      <c r="F111" s="3"/>
      <c r="G111" s="3"/>
      <c r="H111" s="20">
        <f t="shared" si="3"/>
        <v>0</v>
      </c>
      <c r="I111" s="20" t="e">
        <f t="shared" si="4"/>
        <v>#DIV/0!</v>
      </c>
      <c r="J111" s="20" t="e">
        <f t="shared" si="5"/>
        <v>#DIV/0!</v>
      </c>
      <c r="K111" s="20">
        <v>17</v>
      </c>
      <c r="L111" s="20"/>
      <c r="M111" s="20"/>
      <c r="N111" s="24"/>
    </row>
    <row r="112" spans="2:14">
      <c r="B112" s="2"/>
      <c r="C112" s="2" t="s">
        <v>50</v>
      </c>
      <c r="D112" s="9">
        <v>21</v>
      </c>
      <c r="E112" s="9">
        <v>5</v>
      </c>
      <c r="F112" s="3">
        <v>41945</v>
      </c>
      <c r="G112" s="3">
        <v>42102</v>
      </c>
      <c r="H112" s="20">
        <f t="shared" si="3"/>
        <v>157</v>
      </c>
      <c r="I112" s="20">
        <f t="shared" si="4"/>
        <v>8.9207657585327116</v>
      </c>
      <c r="J112" s="20">
        <f t="shared" si="5"/>
        <v>8.9207657585327116</v>
      </c>
      <c r="K112" s="20">
        <v>17</v>
      </c>
      <c r="L112" s="20"/>
      <c r="M112" s="20"/>
      <c r="N112" s="24"/>
    </row>
    <row r="113" spans="2:14">
      <c r="B113" s="2"/>
      <c r="C113" s="2" t="s">
        <v>40</v>
      </c>
      <c r="D113" s="9">
        <v>40</v>
      </c>
      <c r="E113" s="9">
        <v>4</v>
      </c>
      <c r="F113" s="3">
        <v>41958</v>
      </c>
      <c r="G113" s="3">
        <v>42113</v>
      </c>
      <c r="H113" s="20">
        <f t="shared" si="3"/>
        <v>155</v>
      </c>
      <c r="I113" s="20">
        <f t="shared" si="4"/>
        <v>3.795066413662239</v>
      </c>
      <c r="J113" s="20">
        <f t="shared" si="5"/>
        <v>3.795066413662239</v>
      </c>
      <c r="K113" s="20">
        <v>17</v>
      </c>
      <c r="L113" s="20"/>
      <c r="M113" s="20"/>
      <c r="N113" s="24"/>
    </row>
    <row r="114" spans="2:14">
      <c r="B114" s="2"/>
      <c r="C114" s="2" t="s">
        <v>40</v>
      </c>
      <c r="D114" s="9">
        <v>18</v>
      </c>
      <c r="E114" s="9">
        <v>2</v>
      </c>
      <c r="F114" s="3">
        <v>41949</v>
      </c>
      <c r="G114" s="3">
        <v>42110</v>
      </c>
      <c r="H114" s="20">
        <f t="shared" si="3"/>
        <v>161</v>
      </c>
      <c r="I114" s="20">
        <f t="shared" si="4"/>
        <v>4.0595948524337269</v>
      </c>
      <c r="J114" s="20">
        <f t="shared" si="5"/>
        <v>4.0595948524337269</v>
      </c>
      <c r="K114" s="20">
        <v>17</v>
      </c>
      <c r="L114" s="20"/>
      <c r="M114" s="20"/>
      <c r="N114" s="24"/>
    </row>
    <row r="115" spans="2:14">
      <c r="B115" s="2"/>
      <c r="C115" s="2"/>
      <c r="D115" s="9"/>
      <c r="E115" s="9"/>
      <c r="F115" s="3"/>
      <c r="G115" s="3"/>
      <c r="H115" s="20">
        <f t="shared" si="3"/>
        <v>0</v>
      </c>
      <c r="I115" s="20" t="e">
        <f t="shared" si="4"/>
        <v>#DIV/0!</v>
      </c>
      <c r="J115" s="20" t="e">
        <f t="shared" si="5"/>
        <v>#DIV/0!</v>
      </c>
      <c r="K115" s="20">
        <v>17</v>
      </c>
      <c r="L115" s="20"/>
      <c r="M115" s="20"/>
      <c r="N115" s="24"/>
    </row>
    <row r="116" spans="2:14">
      <c r="B116" s="2" t="s">
        <v>53</v>
      </c>
      <c r="C116" s="2" t="s">
        <v>47</v>
      </c>
      <c r="D116" s="9">
        <v>20</v>
      </c>
      <c r="E116" s="9">
        <v>4</v>
      </c>
      <c r="F116" s="3">
        <v>41930</v>
      </c>
      <c r="G116" s="3">
        <v>42100</v>
      </c>
      <c r="H116" s="20">
        <f t="shared" si="3"/>
        <v>170</v>
      </c>
      <c r="I116" s="20">
        <f t="shared" si="4"/>
        <v>6.9204152249134951</v>
      </c>
      <c r="J116" s="20">
        <f t="shared" si="5"/>
        <v>6.9204152249134951</v>
      </c>
      <c r="K116" s="20">
        <v>17</v>
      </c>
      <c r="L116" s="20"/>
      <c r="M116" s="20"/>
      <c r="N116" s="24"/>
    </row>
    <row r="117" spans="2:14">
      <c r="B117" s="2" t="s">
        <v>54</v>
      </c>
      <c r="C117" s="2" t="s">
        <v>47</v>
      </c>
      <c r="D117" s="9">
        <v>31</v>
      </c>
      <c r="E117" s="9">
        <v>10</v>
      </c>
      <c r="F117" s="3">
        <v>41951</v>
      </c>
      <c r="G117" s="3">
        <v>42093</v>
      </c>
      <c r="H117" s="20">
        <f t="shared" si="3"/>
        <v>142</v>
      </c>
      <c r="I117" s="20">
        <f t="shared" si="4"/>
        <v>13.362909907261406</v>
      </c>
      <c r="J117" s="20">
        <f t="shared" si="5"/>
        <v>13.362909907261406</v>
      </c>
      <c r="K117" s="20">
        <v>17</v>
      </c>
      <c r="L117" s="20"/>
      <c r="M117" s="20"/>
      <c r="N117" s="24"/>
    </row>
    <row r="118" spans="2:14">
      <c r="B118" s="2"/>
      <c r="C118" s="2" t="s">
        <v>47</v>
      </c>
      <c r="D118" s="9">
        <v>24</v>
      </c>
      <c r="E118" s="9">
        <v>5</v>
      </c>
      <c r="F118" s="3">
        <v>41973</v>
      </c>
      <c r="G118" s="3">
        <v>42102</v>
      </c>
      <c r="H118" s="20">
        <f t="shared" si="3"/>
        <v>129</v>
      </c>
      <c r="I118" s="20">
        <f t="shared" si="4"/>
        <v>9.4999240006079955</v>
      </c>
      <c r="J118" s="20">
        <f t="shared" si="5"/>
        <v>9.4999240006079955</v>
      </c>
      <c r="K118" s="20">
        <v>17</v>
      </c>
      <c r="L118" s="20"/>
      <c r="M118" s="20"/>
      <c r="N118" s="24"/>
    </row>
    <row r="119" spans="2:14">
      <c r="B119" s="2"/>
      <c r="C119" s="2"/>
      <c r="D119" s="9"/>
      <c r="E119" s="9"/>
      <c r="F119" s="3"/>
      <c r="G119" s="3"/>
      <c r="H119" s="20">
        <f t="shared" si="3"/>
        <v>0</v>
      </c>
      <c r="I119" s="20" t="e">
        <f t="shared" si="4"/>
        <v>#DIV/0!</v>
      </c>
      <c r="J119" s="20" t="e">
        <f t="shared" si="5"/>
        <v>#DIV/0!</v>
      </c>
      <c r="K119" s="20">
        <v>17</v>
      </c>
      <c r="L119" s="20"/>
      <c r="M119" s="20"/>
      <c r="N119" s="24"/>
    </row>
    <row r="120" spans="2:14">
      <c r="B120" s="2" t="s">
        <v>55</v>
      </c>
      <c r="C120" s="2" t="s">
        <v>47</v>
      </c>
      <c r="D120" s="9">
        <v>36</v>
      </c>
      <c r="E120" s="9">
        <v>28</v>
      </c>
      <c r="F120" s="3">
        <v>41966</v>
      </c>
      <c r="G120" s="3">
        <v>42106</v>
      </c>
      <c r="H120" s="20">
        <f t="shared" si="3"/>
        <v>140</v>
      </c>
      <c r="I120" s="20">
        <f t="shared" si="4"/>
        <v>32.679738562091501</v>
      </c>
      <c r="J120" s="20">
        <f t="shared" si="5"/>
        <v>32.679738562091501</v>
      </c>
      <c r="K120" s="20">
        <v>17</v>
      </c>
      <c r="L120" s="20"/>
      <c r="M120" s="20"/>
      <c r="N120" s="24"/>
    </row>
    <row r="121" spans="2:14">
      <c r="B121" s="2"/>
      <c r="C121" s="2"/>
      <c r="D121" s="9"/>
      <c r="E121" s="9"/>
      <c r="F121" s="3"/>
      <c r="G121" s="3"/>
      <c r="H121" s="20">
        <f t="shared" si="3"/>
        <v>0</v>
      </c>
      <c r="I121" s="20" t="e">
        <f t="shared" si="4"/>
        <v>#DIV/0!</v>
      </c>
      <c r="J121" s="20" t="e">
        <f t="shared" si="5"/>
        <v>#DIV/0!</v>
      </c>
      <c r="K121" s="20">
        <v>17</v>
      </c>
      <c r="L121" s="20"/>
      <c r="M121" s="20"/>
      <c r="N121" s="24"/>
    </row>
    <row r="122" spans="2:14">
      <c r="B122" s="2"/>
      <c r="C122" s="2"/>
      <c r="D122" s="9"/>
      <c r="E122" s="9"/>
      <c r="F122" s="3"/>
      <c r="G122" s="3"/>
      <c r="H122" s="20">
        <f t="shared" si="3"/>
        <v>0</v>
      </c>
      <c r="I122" s="20" t="e">
        <f t="shared" si="4"/>
        <v>#DIV/0!</v>
      </c>
      <c r="J122" s="20" t="e">
        <f t="shared" si="5"/>
        <v>#DIV/0!</v>
      </c>
      <c r="K122" s="20">
        <v>17</v>
      </c>
      <c r="L122" s="20"/>
      <c r="M122" s="20"/>
      <c r="N122" s="24"/>
    </row>
    <row r="123" spans="2:14">
      <c r="B123" s="2"/>
      <c r="C123" s="2"/>
      <c r="D123" s="9"/>
      <c r="E123" s="9"/>
      <c r="F123" s="3"/>
      <c r="G123" s="3"/>
      <c r="H123" s="20">
        <f t="shared" si="3"/>
        <v>0</v>
      </c>
      <c r="I123" s="20" t="e">
        <f t="shared" si="4"/>
        <v>#DIV/0!</v>
      </c>
      <c r="J123" s="20" t="e">
        <f t="shared" si="5"/>
        <v>#DIV/0!</v>
      </c>
      <c r="K123" s="20">
        <v>17</v>
      </c>
      <c r="L123" s="20"/>
      <c r="M123" s="20"/>
      <c r="N123" s="24"/>
    </row>
    <row r="124" spans="2:14">
      <c r="B124" s="2"/>
      <c r="C124" s="2" t="s">
        <v>50</v>
      </c>
      <c r="D124" s="9">
        <v>34</v>
      </c>
      <c r="E124" s="9">
        <v>5</v>
      </c>
      <c r="F124" s="3">
        <v>41951</v>
      </c>
      <c r="G124" s="3">
        <v>42094</v>
      </c>
      <c r="H124" s="20">
        <f t="shared" si="3"/>
        <v>143</v>
      </c>
      <c r="I124" s="20">
        <f t="shared" si="4"/>
        <v>6.0493140077915166</v>
      </c>
      <c r="J124" s="20">
        <f t="shared" si="5"/>
        <v>6.0493140077915166</v>
      </c>
      <c r="K124" s="20">
        <v>17</v>
      </c>
      <c r="L124" s="20"/>
      <c r="M124" s="20"/>
      <c r="N124" s="24"/>
    </row>
    <row r="125" spans="2:14">
      <c r="B125" s="2" t="s">
        <v>56</v>
      </c>
      <c r="C125" s="2" t="s">
        <v>50</v>
      </c>
      <c r="D125" s="9">
        <v>21</v>
      </c>
      <c r="E125" s="9">
        <v>3</v>
      </c>
      <c r="F125" s="3">
        <v>41938</v>
      </c>
      <c r="G125" s="3">
        <v>42104</v>
      </c>
      <c r="H125" s="20">
        <f t="shared" si="3"/>
        <v>166</v>
      </c>
      <c r="I125" s="20">
        <f t="shared" si="4"/>
        <v>5.062265870203503</v>
      </c>
      <c r="J125" s="20">
        <f t="shared" si="5"/>
        <v>5.062265870203503</v>
      </c>
      <c r="K125" s="20">
        <v>17</v>
      </c>
      <c r="L125" s="20"/>
      <c r="M125" s="20"/>
      <c r="N125" s="24"/>
    </row>
    <row r="126" spans="2:14">
      <c r="B126" s="2"/>
      <c r="C126" s="2"/>
      <c r="D126" s="9"/>
      <c r="E126" s="9"/>
      <c r="F126" s="3"/>
      <c r="G126" s="3"/>
      <c r="H126" s="20">
        <f t="shared" si="3"/>
        <v>0</v>
      </c>
      <c r="I126" s="20" t="e">
        <f t="shared" si="4"/>
        <v>#DIV/0!</v>
      </c>
      <c r="J126" s="20" t="e">
        <f t="shared" si="5"/>
        <v>#DIV/0!</v>
      </c>
      <c r="K126" s="20">
        <v>17</v>
      </c>
      <c r="L126" s="20"/>
      <c r="M126" s="20"/>
      <c r="N126" s="24"/>
    </row>
    <row r="127" spans="2:14">
      <c r="B127" s="2" t="s">
        <v>57</v>
      </c>
      <c r="C127" s="2" t="s">
        <v>52</v>
      </c>
      <c r="D127" s="9">
        <v>30</v>
      </c>
      <c r="E127" s="9">
        <v>1</v>
      </c>
      <c r="F127" s="3">
        <v>41945</v>
      </c>
      <c r="G127" s="3">
        <v>42097</v>
      </c>
      <c r="H127" s="20">
        <f t="shared" si="3"/>
        <v>152</v>
      </c>
      <c r="I127" s="20">
        <f t="shared" si="4"/>
        <v>1.2899896800825594</v>
      </c>
      <c r="J127" s="20">
        <f t="shared" si="5"/>
        <v>1.2899896800825594</v>
      </c>
      <c r="K127" s="20">
        <v>17</v>
      </c>
      <c r="L127" s="20"/>
      <c r="M127" s="20"/>
      <c r="N127" s="24"/>
    </row>
    <row r="128" spans="2:14">
      <c r="B128" s="2" t="s">
        <v>57</v>
      </c>
      <c r="C128" s="2" t="s">
        <v>52</v>
      </c>
      <c r="D128" s="9">
        <v>29</v>
      </c>
      <c r="E128" s="9">
        <v>1</v>
      </c>
      <c r="F128" s="3">
        <v>41959</v>
      </c>
      <c r="G128" s="3">
        <v>42106</v>
      </c>
      <c r="H128" s="20">
        <f t="shared" si="3"/>
        <v>147</v>
      </c>
      <c r="I128" s="20">
        <f t="shared" si="4"/>
        <v>1.3798622897434836</v>
      </c>
      <c r="J128" s="20">
        <f t="shared" si="5"/>
        <v>1.3798622897434836</v>
      </c>
      <c r="K128" s="20">
        <v>17</v>
      </c>
      <c r="L128" s="20"/>
      <c r="M128" s="20"/>
      <c r="N128" s="24"/>
    </row>
    <row r="129" spans="2:14">
      <c r="B129" s="2" t="s">
        <v>30</v>
      </c>
      <c r="C129" s="2" t="s">
        <v>47</v>
      </c>
      <c r="D129" s="9">
        <v>21</v>
      </c>
      <c r="E129" s="9">
        <v>3</v>
      </c>
      <c r="F129" s="3">
        <v>41945</v>
      </c>
      <c r="G129" s="3">
        <v>42092</v>
      </c>
      <c r="H129" s="20">
        <f t="shared" si="3"/>
        <v>147</v>
      </c>
      <c r="I129" s="20">
        <f t="shared" si="4"/>
        <v>5.7165723432230031</v>
      </c>
      <c r="J129" s="20">
        <f t="shared" si="5"/>
        <v>5.7165723432230031</v>
      </c>
      <c r="K129" s="20">
        <v>17</v>
      </c>
      <c r="L129" s="20"/>
      <c r="M129" s="20"/>
      <c r="N129" s="24"/>
    </row>
    <row r="130" spans="2:14">
      <c r="B130" s="2"/>
      <c r="C130" s="2"/>
      <c r="D130" s="9"/>
      <c r="E130" s="9"/>
      <c r="F130" s="3"/>
      <c r="G130" s="3"/>
      <c r="H130" s="20">
        <f t="shared" si="3"/>
        <v>0</v>
      </c>
      <c r="I130" s="20" t="e">
        <f t="shared" si="4"/>
        <v>#DIV/0!</v>
      </c>
      <c r="J130" s="20" t="e">
        <f t="shared" si="5"/>
        <v>#DIV/0!</v>
      </c>
      <c r="K130" s="20">
        <v>17</v>
      </c>
      <c r="L130" s="20"/>
      <c r="M130" s="20"/>
      <c r="N130" s="24"/>
    </row>
    <row r="131" spans="2:14">
      <c r="B131" s="2"/>
      <c r="C131" s="2"/>
      <c r="D131" s="9"/>
      <c r="E131" s="9"/>
      <c r="F131" s="3"/>
      <c r="G131" s="3"/>
      <c r="H131" s="20">
        <f t="shared" si="3"/>
        <v>0</v>
      </c>
      <c r="I131" s="20" t="e">
        <f t="shared" si="4"/>
        <v>#DIV/0!</v>
      </c>
      <c r="J131" s="20" t="e">
        <f t="shared" si="5"/>
        <v>#DIV/0!</v>
      </c>
      <c r="K131" s="20">
        <v>17</v>
      </c>
      <c r="L131" s="20"/>
      <c r="M131" s="20"/>
      <c r="N131" s="24"/>
    </row>
    <row r="132" spans="2:14">
      <c r="B132" s="2"/>
      <c r="C132" s="2"/>
      <c r="D132" s="9"/>
      <c r="E132" s="9"/>
      <c r="F132" s="3"/>
      <c r="G132" s="3"/>
      <c r="H132" s="20">
        <f t="shared" ref="H132:H152" si="6">(G132-F132)</f>
        <v>0</v>
      </c>
      <c r="I132" s="20" t="e">
        <f t="shared" ref="I132:I150" si="7">(E132*100000)/(D132*K132*H132)</f>
        <v>#DIV/0!</v>
      </c>
      <c r="J132" s="20" t="e">
        <f t="shared" ref="J132:J152" si="8">I132</f>
        <v>#DIV/0!</v>
      </c>
      <c r="K132" s="20">
        <v>17</v>
      </c>
      <c r="L132" s="20"/>
      <c r="M132" s="20"/>
      <c r="N132" s="24"/>
    </row>
    <row r="133" spans="2:14">
      <c r="B133" s="2"/>
      <c r="C133" s="2"/>
      <c r="D133" s="9"/>
      <c r="E133" s="9"/>
      <c r="F133" s="3"/>
      <c r="G133" s="3"/>
      <c r="H133" s="20">
        <f t="shared" si="6"/>
        <v>0</v>
      </c>
      <c r="I133" s="20" t="e">
        <f t="shared" si="7"/>
        <v>#DIV/0!</v>
      </c>
      <c r="J133" s="20" t="e">
        <f t="shared" si="8"/>
        <v>#DIV/0!</v>
      </c>
      <c r="K133" s="20">
        <v>17</v>
      </c>
      <c r="L133" s="20"/>
      <c r="M133" s="20"/>
      <c r="N133" s="24"/>
    </row>
    <row r="134" spans="2:14">
      <c r="B134" s="2"/>
      <c r="C134" s="2"/>
      <c r="D134" s="9"/>
      <c r="E134" s="9"/>
      <c r="F134" s="3"/>
      <c r="G134" s="3"/>
      <c r="H134" s="20">
        <f t="shared" si="6"/>
        <v>0</v>
      </c>
      <c r="I134" s="20" t="e">
        <f t="shared" si="7"/>
        <v>#DIV/0!</v>
      </c>
      <c r="J134" s="20" t="e">
        <f t="shared" si="8"/>
        <v>#DIV/0!</v>
      </c>
      <c r="K134" s="20">
        <v>17</v>
      </c>
      <c r="L134" s="20"/>
      <c r="M134" s="20"/>
      <c r="N134" s="24"/>
    </row>
    <row r="135" spans="2:14">
      <c r="B135" s="2"/>
      <c r="C135" s="2"/>
      <c r="D135" s="9"/>
      <c r="E135" s="9"/>
      <c r="F135" s="3"/>
      <c r="G135" s="3"/>
      <c r="H135" s="20">
        <f t="shared" si="6"/>
        <v>0</v>
      </c>
      <c r="I135" s="20" t="e">
        <f t="shared" si="7"/>
        <v>#DIV/0!</v>
      </c>
      <c r="J135" s="20" t="e">
        <f t="shared" si="8"/>
        <v>#DIV/0!</v>
      </c>
      <c r="K135" s="20">
        <v>17</v>
      </c>
      <c r="L135" s="20"/>
      <c r="M135" s="20"/>
      <c r="N135" s="24"/>
    </row>
    <row r="136" spans="2:14">
      <c r="B136" s="2"/>
      <c r="C136" s="2" t="s">
        <v>44</v>
      </c>
      <c r="D136" s="9">
        <v>40</v>
      </c>
      <c r="E136" s="9">
        <v>2</v>
      </c>
      <c r="F136" s="3">
        <v>41941</v>
      </c>
      <c r="G136" s="3">
        <v>42103</v>
      </c>
      <c r="H136" s="20">
        <f t="shared" si="6"/>
        <v>162</v>
      </c>
      <c r="I136" s="20">
        <f t="shared" si="7"/>
        <v>1.8155410312273057</v>
      </c>
      <c r="J136" s="20">
        <f t="shared" si="8"/>
        <v>1.8155410312273057</v>
      </c>
      <c r="K136" s="20">
        <v>17</v>
      </c>
      <c r="L136" s="20"/>
      <c r="M136" s="20"/>
      <c r="N136" s="24"/>
    </row>
    <row r="137" spans="2:14">
      <c r="B137" s="2"/>
      <c r="C137" s="2" t="s">
        <v>44</v>
      </c>
      <c r="D137" s="9">
        <v>40</v>
      </c>
      <c r="E137" s="9">
        <v>6</v>
      </c>
      <c r="F137" s="3">
        <v>41947</v>
      </c>
      <c r="G137" s="3">
        <v>42112</v>
      </c>
      <c r="H137" s="20">
        <f t="shared" si="6"/>
        <v>165</v>
      </c>
      <c r="I137" s="20">
        <f t="shared" si="7"/>
        <v>5.3475935828877006</v>
      </c>
      <c r="J137" s="20">
        <f t="shared" si="8"/>
        <v>5.3475935828877006</v>
      </c>
      <c r="K137" s="20">
        <v>17</v>
      </c>
      <c r="L137" s="20"/>
      <c r="M137" s="20"/>
      <c r="N137" s="24"/>
    </row>
    <row r="138" spans="2:14">
      <c r="B138" s="2"/>
      <c r="C138" s="2"/>
      <c r="D138" s="9"/>
      <c r="E138" s="9"/>
      <c r="F138" s="3"/>
      <c r="G138" s="3"/>
      <c r="H138" s="20">
        <f t="shared" si="6"/>
        <v>0</v>
      </c>
      <c r="I138" s="20" t="e">
        <f t="shared" si="7"/>
        <v>#DIV/0!</v>
      </c>
      <c r="J138" s="20" t="e">
        <f t="shared" si="8"/>
        <v>#DIV/0!</v>
      </c>
      <c r="K138" s="20">
        <v>17</v>
      </c>
      <c r="L138" s="20"/>
      <c r="M138" s="20"/>
      <c r="N138" s="24"/>
    </row>
    <row r="139" spans="2:14">
      <c r="B139" s="2"/>
      <c r="C139" s="2"/>
      <c r="D139" s="9"/>
      <c r="E139" s="9"/>
      <c r="F139" s="3"/>
      <c r="G139" s="3"/>
      <c r="H139" s="20">
        <f t="shared" si="6"/>
        <v>0</v>
      </c>
      <c r="I139" s="20" t="e">
        <f t="shared" si="7"/>
        <v>#DIV/0!</v>
      </c>
      <c r="J139" s="20" t="e">
        <f t="shared" si="8"/>
        <v>#DIV/0!</v>
      </c>
      <c r="K139" s="20">
        <v>17</v>
      </c>
      <c r="L139" s="20"/>
      <c r="M139" s="20"/>
      <c r="N139" s="24"/>
    </row>
    <row r="140" spans="2:14">
      <c r="B140" s="2"/>
      <c r="C140" s="2"/>
      <c r="D140" s="9"/>
      <c r="E140" s="9"/>
      <c r="F140" s="3"/>
      <c r="G140" s="3"/>
      <c r="H140" s="20">
        <f t="shared" si="6"/>
        <v>0</v>
      </c>
      <c r="I140" s="20" t="e">
        <f t="shared" si="7"/>
        <v>#DIV/0!</v>
      </c>
      <c r="J140" s="20" t="e">
        <f t="shared" si="8"/>
        <v>#DIV/0!</v>
      </c>
      <c r="K140" s="20">
        <v>17</v>
      </c>
      <c r="L140" s="20"/>
      <c r="M140" s="20"/>
      <c r="N140" s="24"/>
    </row>
    <row r="141" spans="2:14">
      <c r="B141" s="2"/>
      <c r="C141" s="2" t="s">
        <v>43</v>
      </c>
      <c r="D141" s="9">
        <v>19</v>
      </c>
      <c r="E141" s="9">
        <v>10</v>
      </c>
      <c r="F141" s="3">
        <v>41946</v>
      </c>
      <c r="G141" s="3">
        <v>42109</v>
      </c>
      <c r="H141" s="20">
        <f t="shared" si="6"/>
        <v>163</v>
      </c>
      <c r="I141" s="20">
        <f t="shared" si="7"/>
        <v>18.993713080970199</v>
      </c>
      <c r="J141" s="20">
        <f t="shared" si="8"/>
        <v>18.993713080970199</v>
      </c>
      <c r="K141" s="20">
        <v>17</v>
      </c>
      <c r="L141" s="20"/>
      <c r="M141" s="20"/>
      <c r="N141" s="24"/>
    </row>
    <row r="142" spans="2:14">
      <c r="B142" s="2"/>
      <c r="C142" s="2"/>
      <c r="D142" s="9"/>
      <c r="E142" s="9"/>
      <c r="F142" s="3"/>
      <c r="G142" s="3"/>
      <c r="H142" s="20">
        <f t="shared" si="6"/>
        <v>0</v>
      </c>
      <c r="I142" s="20" t="e">
        <f t="shared" si="7"/>
        <v>#DIV/0!</v>
      </c>
      <c r="J142" s="20" t="e">
        <f t="shared" si="8"/>
        <v>#DIV/0!</v>
      </c>
      <c r="K142" s="20">
        <v>17</v>
      </c>
      <c r="L142" s="20"/>
      <c r="M142" s="20"/>
      <c r="N142" s="24"/>
    </row>
    <row r="143" spans="2:14">
      <c r="B143" s="2"/>
      <c r="C143" s="2" t="s">
        <v>43</v>
      </c>
      <c r="D143" s="9">
        <v>24</v>
      </c>
      <c r="E143" s="9">
        <v>8</v>
      </c>
      <c r="F143" s="3">
        <v>41977</v>
      </c>
      <c r="G143" s="3">
        <v>42106</v>
      </c>
      <c r="H143" s="20">
        <f t="shared" si="6"/>
        <v>129</v>
      </c>
      <c r="I143" s="20">
        <f t="shared" si="7"/>
        <v>15.199878400972793</v>
      </c>
      <c r="J143" s="20">
        <f t="shared" si="8"/>
        <v>15.199878400972793</v>
      </c>
      <c r="K143" s="20">
        <v>17</v>
      </c>
      <c r="L143" s="20"/>
      <c r="M143" s="20"/>
      <c r="N143" s="24"/>
    </row>
    <row r="144" spans="2:14">
      <c r="B144" s="2"/>
      <c r="C144" s="2"/>
      <c r="D144" s="9"/>
      <c r="E144" s="9"/>
      <c r="F144" s="3"/>
      <c r="G144" s="3"/>
      <c r="H144" s="20">
        <f t="shared" si="6"/>
        <v>0</v>
      </c>
      <c r="I144" s="20" t="e">
        <f t="shared" si="7"/>
        <v>#DIV/0!</v>
      </c>
      <c r="J144" s="20" t="e">
        <f t="shared" si="8"/>
        <v>#DIV/0!</v>
      </c>
      <c r="K144" s="20">
        <v>17</v>
      </c>
      <c r="L144" s="20"/>
      <c r="M144" s="20"/>
      <c r="N144" s="24"/>
    </row>
    <row r="145" spans="1:17">
      <c r="B145" s="2"/>
      <c r="C145" s="2" t="s">
        <v>44</v>
      </c>
      <c r="D145" s="9">
        <v>33</v>
      </c>
      <c r="E145" s="9">
        <v>3</v>
      </c>
      <c r="F145" s="3">
        <v>41937</v>
      </c>
      <c r="G145" s="3">
        <v>42097</v>
      </c>
      <c r="H145" s="20">
        <f t="shared" si="6"/>
        <v>160</v>
      </c>
      <c r="I145" s="20">
        <f t="shared" si="7"/>
        <v>3.3422459893048129</v>
      </c>
      <c r="J145" s="20">
        <f t="shared" si="8"/>
        <v>3.3422459893048129</v>
      </c>
      <c r="K145" s="20">
        <v>17</v>
      </c>
      <c r="L145" s="20"/>
      <c r="M145" s="20"/>
      <c r="N145" s="24"/>
    </row>
    <row r="146" spans="1:17">
      <c r="B146" s="2"/>
      <c r="C146" s="2" t="s">
        <v>44</v>
      </c>
      <c r="D146" s="9">
        <v>40</v>
      </c>
      <c r="E146" s="9">
        <v>6</v>
      </c>
      <c r="F146" s="3">
        <v>41910</v>
      </c>
      <c r="G146" s="3">
        <v>42105</v>
      </c>
      <c r="H146" s="20">
        <f t="shared" si="6"/>
        <v>195</v>
      </c>
      <c r="I146" s="20">
        <f t="shared" si="7"/>
        <v>4.5248868778280542</v>
      </c>
      <c r="J146" s="20">
        <f t="shared" si="8"/>
        <v>4.5248868778280542</v>
      </c>
      <c r="K146" s="20">
        <v>17</v>
      </c>
      <c r="L146" s="20"/>
      <c r="M146" s="20"/>
      <c r="N146" s="24"/>
    </row>
    <row r="147" spans="1:17">
      <c r="B147" s="2" t="s">
        <v>39</v>
      </c>
      <c r="C147" s="2" t="s">
        <v>40</v>
      </c>
      <c r="D147" s="9">
        <v>26</v>
      </c>
      <c r="E147" s="9">
        <v>11</v>
      </c>
      <c r="F147" s="3">
        <v>41965</v>
      </c>
      <c r="G147" s="3">
        <v>42110</v>
      </c>
      <c r="H147" s="20">
        <f t="shared" si="6"/>
        <v>145</v>
      </c>
      <c r="I147" s="20">
        <f t="shared" si="7"/>
        <v>17.163364019347792</v>
      </c>
      <c r="J147" s="20">
        <f t="shared" si="8"/>
        <v>17.163364019347792</v>
      </c>
      <c r="K147" s="20">
        <v>17</v>
      </c>
      <c r="L147" s="20"/>
      <c r="M147" s="20"/>
      <c r="N147" s="24"/>
    </row>
    <row r="148" spans="1:17">
      <c r="B148" s="2" t="s">
        <v>58</v>
      </c>
      <c r="C148" s="2" t="s">
        <v>43</v>
      </c>
      <c r="D148" s="9">
        <v>39</v>
      </c>
      <c r="E148" s="9">
        <v>13</v>
      </c>
      <c r="F148" s="3">
        <v>41972</v>
      </c>
      <c r="G148" s="3">
        <v>42101</v>
      </c>
      <c r="H148" s="20">
        <f t="shared" si="6"/>
        <v>129</v>
      </c>
      <c r="I148" s="20">
        <f t="shared" si="7"/>
        <v>15.199878400972793</v>
      </c>
      <c r="J148" s="20">
        <f t="shared" si="8"/>
        <v>15.199878400972793</v>
      </c>
      <c r="K148" s="20">
        <v>17</v>
      </c>
      <c r="L148" s="20"/>
      <c r="M148" s="20"/>
      <c r="N148" s="24"/>
    </row>
    <row r="149" spans="1:17">
      <c r="B149" s="2" t="s">
        <v>59</v>
      </c>
      <c r="C149" s="2" t="s">
        <v>43</v>
      </c>
      <c r="D149" s="9">
        <v>40</v>
      </c>
      <c r="E149" s="9">
        <v>12</v>
      </c>
      <c r="F149" s="3">
        <v>41951</v>
      </c>
      <c r="G149" s="3">
        <v>42105</v>
      </c>
      <c r="H149" s="20">
        <f t="shared" si="6"/>
        <v>154</v>
      </c>
      <c r="I149" s="20">
        <f t="shared" si="7"/>
        <v>11.45912910618793</v>
      </c>
      <c r="J149" s="20">
        <f t="shared" si="8"/>
        <v>11.45912910618793</v>
      </c>
      <c r="K149" s="20">
        <v>17</v>
      </c>
      <c r="L149" s="20"/>
      <c r="M149" s="20"/>
      <c r="N149" s="24"/>
    </row>
    <row r="150" spans="1:17">
      <c r="B150" s="2"/>
      <c r="C150" s="2" t="s">
        <v>44</v>
      </c>
      <c r="D150" s="9">
        <v>33</v>
      </c>
      <c r="E150" s="9">
        <v>16</v>
      </c>
      <c r="F150" s="3">
        <v>41937</v>
      </c>
      <c r="G150" s="3">
        <v>42094</v>
      </c>
      <c r="H150" s="20">
        <f t="shared" si="6"/>
        <v>157</v>
      </c>
      <c r="I150" s="20">
        <f t="shared" si="7"/>
        <v>18.165922999193889</v>
      </c>
      <c r="J150" s="20">
        <f t="shared" si="8"/>
        <v>18.165922999193889</v>
      </c>
      <c r="K150" s="20">
        <v>17</v>
      </c>
      <c r="L150" s="20"/>
      <c r="M150" s="20"/>
      <c r="N150" s="24"/>
    </row>
    <row r="151" spans="1:17">
      <c r="B151" s="2"/>
      <c r="C151" s="2" t="s">
        <v>44</v>
      </c>
      <c r="D151" s="9">
        <v>30</v>
      </c>
      <c r="E151" s="9">
        <v>2</v>
      </c>
      <c r="F151" s="3">
        <v>41910</v>
      </c>
      <c r="G151" s="3">
        <v>42100</v>
      </c>
      <c r="H151" s="20">
        <f t="shared" si="6"/>
        <v>190</v>
      </c>
      <c r="I151" s="20">
        <f t="shared" ref="I151:I152" si="9">(E151*100000)/(D151*K150*H151)</f>
        <v>2.0639834881320951</v>
      </c>
      <c r="J151" s="20">
        <f t="shared" si="8"/>
        <v>2.0639834881320951</v>
      </c>
      <c r="K151" s="20">
        <v>17</v>
      </c>
      <c r="L151" s="20"/>
      <c r="M151" s="20"/>
      <c r="N151" s="24"/>
    </row>
    <row r="152" spans="1:17">
      <c r="B152" s="2"/>
      <c r="C152" s="2"/>
      <c r="D152" s="9"/>
      <c r="E152" s="9"/>
      <c r="F152" s="3"/>
      <c r="G152" s="3"/>
      <c r="H152" s="20">
        <f t="shared" si="6"/>
        <v>0</v>
      </c>
      <c r="I152" s="20" t="e">
        <f t="shared" si="9"/>
        <v>#DIV/0!</v>
      </c>
      <c r="J152" s="20" t="e">
        <f t="shared" si="8"/>
        <v>#DIV/0!</v>
      </c>
      <c r="K152" s="20">
        <v>17</v>
      </c>
      <c r="L152" s="20"/>
      <c r="M152" s="20"/>
      <c r="N152" s="24"/>
    </row>
    <row r="153" spans="1:17" ht="15.75" thickBot="1">
      <c r="B153" s="4"/>
      <c r="C153" s="4"/>
      <c r="D153" s="12"/>
      <c r="E153" s="12"/>
      <c r="F153" s="13"/>
      <c r="G153" s="13"/>
      <c r="H153" s="14"/>
      <c r="N153" s="11"/>
    </row>
    <row r="154" spans="1:17">
      <c r="A154" s="38" t="s">
        <v>3</v>
      </c>
      <c r="B154" s="39" t="s">
        <v>69</v>
      </c>
      <c r="C154" s="40"/>
      <c r="D154" s="36" t="s">
        <v>2</v>
      </c>
      <c r="E154" s="15" t="s">
        <v>3</v>
      </c>
      <c r="F154" s="15" t="s">
        <v>61</v>
      </c>
      <c r="G154" s="15"/>
      <c r="H154" s="16" t="s">
        <v>62</v>
      </c>
      <c r="L154" s="1" t="s">
        <v>65</v>
      </c>
      <c r="M154" s="1" t="s">
        <v>67</v>
      </c>
      <c r="N154" s="1" t="s">
        <v>66</v>
      </c>
    </row>
    <row r="155" spans="1:17" ht="15.75" thickBot="1">
      <c r="A155" s="41" t="s">
        <v>2</v>
      </c>
      <c r="B155" s="42" t="s">
        <v>70</v>
      </c>
      <c r="C155" s="43"/>
      <c r="D155" s="37">
        <f>SUM(D3:D153)</f>
        <v>2455</v>
      </c>
      <c r="E155" s="17">
        <f>SUM(E3:E154)</f>
        <v>466</v>
      </c>
      <c r="F155" s="17">
        <v>17</v>
      </c>
      <c r="G155" s="17"/>
      <c r="H155" s="18">
        <v>151.69999999999999</v>
      </c>
      <c r="L155" s="21">
        <f>SUM(L3:L152)</f>
        <v>96</v>
      </c>
      <c r="M155" s="22">
        <f>SUM(M3:M152)</f>
        <v>144</v>
      </c>
      <c r="N155" s="23">
        <f>L155/M155</f>
        <v>0.66666666666666663</v>
      </c>
      <c r="O155" s="25"/>
      <c r="P155" s="26"/>
      <c r="Q155" s="27"/>
    </row>
    <row r="156" spans="1:17">
      <c r="A156" s="41" t="s">
        <v>61</v>
      </c>
      <c r="B156" s="42" t="s">
        <v>71</v>
      </c>
      <c r="C156" s="43"/>
      <c r="O156" s="28"/>
      <c r="P156" s="29"/>
      <c r="Q156" s="30"/>
    </row>
    <row r="157" spans="1:17" ht="15.75" thickBot="1">
      <c r="A157" s="44" t="s">
        <v>62</v>
      </c>
      <c r="B157" s="45" t="s">
        <v>72</v>
      </c>
      <c r="C157" s="46"/>
      <c r="O157" s="28"/>
      <c r="P157" s="29"/>
      <c r="Q157" s="30"/>
    </row>
    <row r="158" spans="1:17" ht="15.75" thickBot="1">
      <c r="D158" s="34" t="s">
        <v>60</v>
      </c>
      <c r="E158" s="35"/>
      <c r="F158" s="47">
        <f>(E155*100000)/(D155*F155*H155)</f>
        <v>7.3603746020007748</v>
      </c>
      <c r="O158" s="28"/>
      <c r="P158" s="29"/>
      <c r="Q158" s="30"/>
    </row>
    <row r="159" spans="1:17">
      <c r="O159" s="28"/>
      <c r="P159" s="29"/>
      <c r="Q159" s="30"/>
    </row>
    <row r="160" spans="1:17">
      <c r="O160" s="28"/>
      <c r="P160" s="29"/>
      <c r="Q160" s="30"/>
    </row>
    <row r="161" spans="15:17">
      <c r="O161" s="28"/>
      <c r="P161" s="29"/>
      <c r="Q161" s="30"/>
    </row>
    <row r="162" spans="15:17">
      <c r="O162" s="28"/>
      <c r="P162" s="29"/>
      <c r="Q162" s="30"/>
    </row>
    <row r="163" spans="15:17">
      <c r="O163" s="28"/>
      <c r="P163" s="29"/>
      <c r="Q163" s="30"/>
    </row>
    <row r="164" spans="15:17">
      <c r="O164" s="28"/>
      <c r="P164" s="29"/>
      <c r="Q164" s="30"/>
    </row>
    <row r="165" spans="15:17">
      <c r="O165" s="28"/>
      <c r="P165" s="29"/>
      <c r="Q165" s="30"/>
    </row>
    <row r="166" spans="15:17">
      <c r="O166" s="28"/>
      <c r="P166" s="29"/>
      <c r="Q166" s="30"/>
    </row>
    <row r="167" spans="15:17">
      <c r="O167" s="28"/>
      <c r="P167" s="29"/>
      <c r="Q167" s="30"/>
    </row>
    <row r="168" spans="15:17">
      <c r="O168" s="28"/>
      <c r="P168" s="29"/>
      <c r="Q168" s="30"/>
    </row>
    <row r="169" spans="15:17">
      <c r="O169" s="28"/>
      <c r="P169" s="29"/>
      <c r="Q169" s="30"/>
    </row>
    <row r="170" spans="15:17">
      <c r="O170" s="28"/>
      <c r="P170" s="29"/>
      <c r="Q170" s="30"/>
    </row>
    <row r="171" spans="15:17">
      <c r="O171" s="28"/>
      <c r="P171" s="29"/>
      <c r="Q171" s="30"/>
    </row>
    <row r="172" spans="15:17">
      <c r="O172" s="31"/>
      <c r="P172" s="32"/>
      <c r="Q172" s="33"/>
    </row>
  </sheetData>
  <autoFilter ref="B2:I157">
    <filterColumn colId="1"/>
  </autoFilter>
  <pageMargins left="0.7" right="0.7" top="0.75" bottom="0.75" header="0.3" footer="0.3"/>
  <pageSetup paperSize="9" orientation="portrait" horizontalDpi="300" verticalDpi="300"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31" sqref="F31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Diagram</vt:lpstr>
      <vt:lpstr>Data</vt:lpstr>
      <vt:lpstr>Sheet3</vt:lpstr>
    </vt:vector>
  </TitlesOfParts>
  <Company>Kongsberg Automotive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johan.melander</dc:creator>
  <cp:lastModifiedBy>johan.melander</cp:lastModifiedBy>
  <dcterms:created xsi:type="dcterms:W3CDTF">2015-04-22T18:50:04Z</dcterms:created>
  <dcterms:modified xsi:type="dcterms:W3CDTF">2015-05-18T10:41:57Z</dcterms:modified>
</cp:coreProperties>
</file>